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3605" windowHeight="12840"/>
  </bookViews>
  <sheets>
    <sheet name="Рабочий протокол 9-11кл. дев" sheetId="1" r:id="rId1"/>
    <sheet name="Итоговый протокол 9-11кл. дев" sheetId="2" r:id="rId2"/>
  </sheets>
  <definedNames>
    <definedName name="_xlnm._FilterDatabase" localSheetId="1" hidden="1">'Итоговый протокол 9-11кл. дев'!$A$13:$G$53</definedName>
    <definedName name="_xlnm.Print_Area" localSheetId="1">'Итоговый протокол 9-11кл. дев'!$A$1:$G$60</definedName>
  </definedNames>
  <calcPr calcId="124519"/>
</workbook>
</file>

<file path=xl/calcChain.xml><?xml version="1.0" encoding="utf-8"?>
<calcChain xmlns="http://schemas.openxmlformats.org/spreadsheetml/2006/main">
  <c r="J20" i="1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L49" l="1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M49" l="1"/>
  <c r="F49"/>
  <c r="M48"/>
  <c r="F48"/>
  <c r="M47"/>
  <c r="F47"/>
  <c r="M46"/>
  <c r="F46"/>
  <c r="M45"/>
  <c r="F45"/>
  <c r="M44"/>
  <c r="F44"/>
  <c r="M43"/>
  <c r="F43"/>
  <c r="M42"/>
  <c r="F42"/>
  <c r="M41"/>
  <c r="F41"/>
  <c r="M40"/>
  <c r="F40"/>
  <c r="M39"/>
  <c r="F39"/>
  <c r="M38"/>
  <c r="F38"/>
  <c r="M37"/>
  <c r="F37"/>
  <c r="M36"/>
  <c r="F36"/>
  <c r="M35"/>
  <c r="F35"/>
  <c r="M34"/>
  <c r="F34"/>
  <c r="M33"/>
  <c r="F33"/>
  <c r="M32"/>
  <c r="F32"/>
  <c r="M31"/>
  <c r="F31"/>
  <c r="M30"/>
  <c r="F30"/>
  <c r="M29"/>
  <c r="F29"/>
  <c r="M28"/>
  <c r="F28"/>
  <c r="M27"/>
  <c r="F27"/>
  <c r="M26"/>
  <c r="F26"/>
  <c r="M25"/>
  <c r="F25"/>
  <c r="M24"/>
  <c r="F24"/>
  <c r="M23"/>
  <c r="F23"/>
  <c r="M22"/>
  <c r="F22"/>
  <c r="M21"/>
  <c r="F21"/>
  <c r="F20"/>
  <c r="F19"/>
  <c r="F18"/>
  <c r="F17"/>
  <c r="F16"/>
  <c r="F15"/>
  <c r="F14"/>
  <c r="F13"/>
  <c r="F12"/>
  <c r="F11"/>
  <c r="F10"/>
  <c r="L4"/>
  <c r="J4"/>
  <c r="J14" s="1"/>
  <c r="H4"/>
  <c r="L14" l="1"/>
  <c r="L13"/>
  <c r="L19"/>
  <c r="L12"/>
  <c r="L16"/>
  <c r="L15"/>
  <c r="L17"/>
  <c r="L18"/>
  <c r="J12"/>
  <c r="J13"/>
  <c r="J15"/>
  <c r="J19"/>
  <c r="J18"/>
  <c r="J16"/>
  <c r="J17"/>
  <c r="J11"/>
  <c r="J10"/>
  <c r="L11"/>
  <c r="L10"/>
  <c r="H49"/>
  <c r="H45"/>
  <c r="H41"/>
  <c r="H37"/>
  <c r="H33"/>
  <c r="H29"/>
  <c r="H25"/>
  <c r="H21"/>
  <c r="H17"/>
  <c r="H13"/>
  <c r="M13" s="1"/>
  <c r="H44"/>
  <c r="H40"/>
  <c r="H32"/>
  <c r="H24"/>
  <c r="H16"/>
  <c r="H43"/>
  <c r="H35"/>
  <c r="H23"/>
  <c r="H15"/>
  <c r="H46"/>
  <c r="H42"/>
  <c r="H38"/>
  <c r="H34"/>
  <c r="H30"/>
  <c r="H26"/>
  <c r="H18"/>
  <c r="H48"/>
  <c r="H36"/>
  <c r="H28"/>
  <c r="H20"/>
  <c r="M20" s="1"/>
  <c r="H12"/>
  <c r="H47"/>
  <c r="H39"/>
  <c r="H31"/>
  <c r="H27"/>
  <c r="H19"/>
  <c r="H11"/>
  <c r="H22"/>
  <c r="H14"/>
  <c r="M14" s="1"/>
  <c r="H10"/>
  <c r="A53" i="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M12" i="1" l="1"/>
  <c r="M16"/>
  <c r="M18"/>
  <c r="M11"/>
  <c r="M17"/>
  <c r="M15"/>
  <c r="M19"/>
  <c r="M10"/>
  <c r="A38" i="2"/>
  <c r="B38"/>
  <c r="C38"/>
  <c r="A39"/>
  <c r="B39"/>
  <c r="C39"/>
  <c r="A40"/>
  <c r="B40"/>
  <c r="C40"/>
  <c r="A41"/>
  <c r="B41"/>
  <c r="C41"/>
  <c r="A42"/>
  <c r="B42"/>
  <c r="C42"/>
  <c r="B53"/>
  <c r="C53"/>
  <c r="A14"/>
  <c r="B14"/>
  <c r="C14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5"/>
  <c r="C15"/>
  <c r="B15"/>
  <c r="E46" l="1"/>
  <c r="E47"/>
  <c r="D44"/>
  <c r="D50"/>
  <c r="D48"/>
  <c r="E48"/>
  <c r="E52"/>
  <c r="D52"/>
  <c r="D47"/>
  <c r="D51"/>
  <c r="E51"/>
  <c r="D49"/>
  <c r="E49"/>
  <c r="E44" l="1"/>
  <c r="E50"/>
  <c r="D46"/>
  <c r="D45"/>
  <c r="E45"/>
  <c r="E37"/>
  <c r="D37" l="1"/>
  <c r="D33"/>
  <c r="E33"/>
  <c r="D25"/>
  <c r="E25"/>
  <c r="E24"/>
  <c r="D24"/>
  <c r="D21"/>
  <c r="E21"/>
  <c r="D29"/>
  <c r="E29"/>
  <c r="E22"/>
  <c r="D22"/>
  <c r="E26"/>
  <c r="D26"/>
  <c r="D23"/>
  <c r="E23"/>
  <c r="D27"/>
  <c r="E27"/>
  <c r="E28"/>
  <c r="D28"/>
  <c r="D38" l="1"/>
  <c r="E38"/>
  <c r="E34"/>
  <c r="D34"/>
  <c r="E32"/>
  <c r="D32"/>
  <c r="E30"/>
  <c r="D30"/>
  <c r="D31"/>
  <c r="E31"/>
  <c r="D40"/>
  <c r="E40"/>
  <c r="E41"/>
  <c r="D41"/>
  <c r="E39"/>
  <c r="D39"/>
  <c r="D35"/>
  <c r="E35"/>
  <c r="D43" l="1"/>
  <c r="E43"/>
  <c r="E36"/>
  <c r="D36"/>
  <c r="D42"/>
  <c r="E42"/>
  <c r="E53"/>
  <c r="D53"/>
  <c r="E18" l="1"/>
  <c r="D18"/>
  <c r="E15" l="1"/>
  <c r="D15"/>
  <c r="E20" l="1"/>
  <c r="D20"/>
  <c r="E16"/>
  <c r="D16"/>
  <c r="D14"/>
  <c r="E14"/>
  <c r="D19"/>
  <c r="E19"/>
  <c r="D17"/>
  <c r="E17"/>
  <c r="F15" l="1"/>
  <c r="G15" s="1"/>
  <c r="F52"/>
  <c r="G52" s="1"/>
  <c r="F45"/>
  <c r="G45" s="1"/>
  <c r="F47"/>
  <c r="G47" s="1"/>
  <c r="F49"/>
  <c r="G49" s="1"/>
  <c r="F51"/>
  <c r="G51" s="1"/>
  <c r="F44"/>
  <c r="G44" s="1"/>
  <c r="F46"/>
  <c r="G46" s="1"/>
  <c r="F48"/>
  <c r="G48" s="1"/>
  <c r="F50"/>
  <c r="G50" s="1"/>
  <c r="F43"/>
  <c r="G43" s="1"/>
  <c r="F17"/>
  <c r="G17" s="1"/>
  <c r="E54"/>
  <c r="F29"/>
  <c r="G29" s="1"/>
  <c r="F28"/>
  <c r="G28" s="1"/>
  <c r="F23"/>
  <c r="G23" s="1"/>
  <c r="F33"/>
  <c r="G33" s="1"/>
  <c r="F24"/>
  <c r="G24" s="1"/>
  <c r="F31"/>
  <c r="G31" s="1"/>
  <c r="F32"/>
  <c r="G32" s="1"/>
  <c r="F39"/>
  <c r="G39" s="1"/>
  <c r="F34"/>
  <c r="G34" s="1"/>
  <c r="F36"/>
  <c r="G36" s="1"/>
  <c r="F18"/>
  <c r="G18" s="1"/>
  <c r="F38"/>
  <c r="G38" s="1"/>
  <c r="F37"/>
  <c r="G37" s="1"/>
  <c r="F27"/>
  <c r="G27" s="1"/>
  <c r="F25"/>
  <c r="G25" s="1"/>
  <c r="F22"/>
  <c r="G22" s="1"/>
  <c r="F21"/>
  <c r="G21" s="1"/>
  <c r="F26"/>
  <c r="G26" s="1"/>
  <c r="F35"/>
  <c r="G35" s="1"/>
  <c r="F41"/>
  <c r="G41" s="1"/>
  <c r="F40"/>
  <c r="G40" s="1"/>
  <c r="F30"/>
  <c r="G30" s="1"/>
  <c r="F53"/>
  <c r="G53" s="1"/>
  <c r="F42"/>
  <c r="G42" s="1"/>
  <c r="F19"/>
  <c r="G19" s="1"/>
  <c r="F14"/>
  <c r="G14" s="1"/>
  <c r="D54"/>
  <c r="F16"/>
  <c r="G16" s="1"/>
  <c r="F20"/>
  <c r="G20" s="1"/>
</calcChain>
</file>

<file path=xl/sharedStrings.xml><?xml version="1.0" encoding="utf-8"?>
<sst xmlns="http://schemas.openxmlformats.org/spreadsheetml/2006/main" count="84" uniqueCount="58">
  <si>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</si>
  <si>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</si>
  <si>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</si>
  <si>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</si>
  <si>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</si>
  <si>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</si>
  <si>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</si>
  <si>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</si>
  <si>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</si>
  <si>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</si>
  <si>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</si>
  <si>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</si>
  <si>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</si>
  <si>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</si>
  <si>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</si>
  <si>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</si>
  <si>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</si>
  <si>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</si>
  <si>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</si>
  <si>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</si>
  <si>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</si>
  <si>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</si>
  <si>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</si>
  <si>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</si>
  <si>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</si>
  <si>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</si>
  <si>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</si>
  <si>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</si>
  <si>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</si>
  <si>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</si>
  <si>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</si>
  <si>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</si>
  <si>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(3 возрастная группа) </t>
    </r>
    <r>
      <rPr>
        <b/>
        <sz val="12"/>
        <rFont val="Times New Roman"/>
        <family val="1"/>
        <charset val="204"/>
      </rPr>
      <t>9-11 класс (девушки)</t>
    </r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</si>
  <si>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9 - 11  классы (девушки)</t>
    </r>
  </si>
  <si>
    <t xml:space="preserve">X=(K*M):N 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</si>
  <si>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23.09.2024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</si>
  <si>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23.09.2024</t>
    </r>
    <r>
      <rPr>
        <sz val="11"/>
        <rFont val="Times New Roman"/>
        <family val="1"/>
        <charset val="204"/>
      </rPr>
      <t xml:space="preserve"> года</t>
    </r>
  </si>
  <si>
    <t>МАОУ ОЛ № 17</t>
  </si>
  <si>
    <t>Некрасова Олеся Алексеевна</t>
  </si>
  <si>
    <t>ФК 91705</t>
  </si>
  <si>
    <t>Алексеева Мария Александровна</t>
  </si>
  <si>
    <t>ФК 91704</t>
  </si>
  <si>
    <t>Чирцова Мария Михайловна</t>
  </si>
  <si>
    <t>ФК 91703</t>
  </si>
  <si>
    <t>Цыб Светлана Ивановна</t>
  </si>
  <si>
    <t>ФК 91702</t>
  </si>
  <si>
    <t>Копосова Арина Владиславовна</t>
  </si>
  <si>
    <t>ФК 101709</t>
  </si>
  <si>
    <t>Власова Анастасия Евгеньевна</t>
  </si>
  <si>
    <t>ФК 101708</t>
  </si>
  <si>
    <t>Федотова Ульяна Игоревна</t>
  </si>
  <si>
    <t>ФК 101707</t>
  </si>
  <si>
    <t>Скурихина Мария Александровна</t>
  </si>
  <si>
    <t>ФК 101704</t>
  </si>
  <si>
    <t>Илатовская Ульяна Николаевна</t>
  </si>
  <si>
    <t>ФК 101705</t>
  </si>
  <si>
    <t>Шестакова Виктория Константиновна</t>
  </si>
  <si>
    <t>ФК 111701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</si>
</sst>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4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2" fillId="0" borderId="0" xfId="1" applyFont="1"/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 applyProtection="1">
      <alignment horizontal="center" vertical="center"/>
    </xf>
    <xf numFmtId="0" fontId="8" fillId="6" borderId="1" xfId="2" applyFont="1" applyBorder="1" applyAlignment="1" applyProtection="1">
      <alignment horizontal="right" wrapText="1"/>
    </xf>
    <xf numFmtId="0" fontId="4" fillId="6" borderId="1" xfId="2" applyFont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9" fillId="8" borderId="1" xfId="2" applyFont="1" applyFill="1" applyBorder="1" applyAlignment="1" applyProtection="1">
      <alignment horizontal="center" vertical="center"/>
    </xf>
    <xf numFmtId="0" fontId="8" fillId="6" borderId="1" xfId="2" applyFont="1" applyBorder="1" applyAlignment="1" applyProtection="1">
      <alignment horizontal="center"/>
    </xf>
    <xf numFmtId="0" fontId="9" fillId="6" borderId="1" xfId="2" applyFont="1" applyBorder="1" applyAlignment="1" applyProtection="1">
      <alignment horizontal="center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horizontal="center" wrapText="1"/>
    </xf>
    <xf numFmtId="0" fontId="2" fillId="3" borderId="0" xfId="1" applyFont="1" applyFill="1" applyAlignment="1" applyProtection="1">
      <alignment horizontal="left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9"/>
  <sheetViews>
    <sheetView tabSelected="1" topLeftCell="A3" zoomScale="80" zoomScaleNormal="80" workbookViewId="0">
      <selection activeCell="H28" sqref="H28"/>
    </sheetView>
  </sheetViews>
  <sheetFormatPr defaultRowHeight="15"/>
  <cols>
    <col min="1" max="1" width="5.7109375" customWidth="1"/>
    <col min="2" max="2" width="22" bestFit="1" customWidth="1"/>
    <col min="3" max="3" width="34.42578125" bestFit="1" customWidth="1"/>
    <col min="4" max="4" width="14.42578125" bestFit="1" customWidth="1"/>
    <col min="5" max="5" width="16" style="2" customWidth="1"/>
    <col min="6" max="6" width="14.7109375" bestFit="1" customWidth="1"/>
    <col min="7" max="7" width="16" style="2" customWidth="1"/>
    <col min="8" max="8" width="14.7109375" bestFit="1" customWidth="1"/>
    <col min="9" max="9" width="16" customWidth="1"/>
    <col min="10" max="10" width="14.7109375" bestFit="1" customWidth="1"/>
    <col min="11" max="11" width="16.140625" customWidth="1"/>
    <col min="12" max="12" width="14.7109375" bestFit="1" customWidth="1"/>
  </cols>
  <sheetData>
    <row r="1" spans="1:13" ht="31.5" customHeight="1">
      <c r="A1" s="81" t="s">
        <v>27</v>
      </c>
      <c r="B1" s="81"/>
      <c r="C1" s="81"/>
      <c r="D1" s="81"/>
      <c r="E1" s="81"/>
      <c r="F1" s="81"/>
      <c r="G1" s="81"/>
      <c r="H1" s="81"/>
      <c r="I1" s="81"/>
      <c r="J1" s="81"/>
      <c r="K1" s="18"/>
      <c r="L1" s="18"/>
      <c r="M1" s="18"/>
    </row>
    <row r="2" spans="1:13" ht="15.75">
      <c r="A2" s="19"/>
      <c r="B2" s="19"/>
      <c r="C2" s="20"/>
      <c r="D2" s="20"/>
      <c r="E2" s="21"/>
      <c r="F2" s="19"/>
      <c r="G2" s="22"/>
      <c r="H2" s="18"/>
      <c r="I2" s="18"/>
      <c r="J2" s="18"/>
      <c r="K2" s="18"/>
      <c r="L2" s="18"/>
      <c r="M2" s="18"/>
    </row>
    <row r="3" spans="1:13" ht="44.25">
      <c r="A3" s="57" t="s">
        <v>33</v>
      </c>
      <c r="B3" s="19"/>
      <c r="C3" s="20"/>
      <c r="D3" s="20"/>
      <c r="E3" s="23" t="s">
        <v>9</v>
      </c>
      <c r="F3" s="60">
        <v>25</v>
      </c>
      <c r="G3" s="24" t="s">
        <v>9</v>
      </c>
      <c r="H3" s="61">
        <v>25</v>
      </c>
      <c r="I3" s="62" t="s">
        <v>9</v>
      </c>
      <c r="J3" s="63">
        <v>25</v>
      </c>
      <c r="K3" s="25" t="s">
        <v>9</v>
      </c>
      <c r="L3" s="64">
        <v>25</v>
      </c>
      <c r="M3" s="74"/>
    </row>
    <row r="4" spans="1:13" ht="45.75">
      <c r="A4" s="82" t="s">
        <v>35</v>
      </c>
      <c r="B4" s="82"/>
      <c r="C4" s="82"/>
      <c r="D4" s="20"/>
      <c r="E4" s="23" t="s">
        <v>10</v>
      </c>
      <c r="F4" s="65">
        <v>33</v>
      </c>
      <c r="G4" s="24" t="s">
        <v>10</v>
      </c>
      <c r="H4" s="66">
        <f>MAX(G10:G49)</f>
        <v>29</v>
      </c>
      <c r="I4" s="62" t="s">
        <v>10</v>
      </c>
      <c r="J4" s="67">
        <f>MAX(I10:I49)</f>
        <v>133</v>
      </c>
      <c r="K4" s="26" t="s">
        <v>11</v>
      </c>
      <c r="L4" s="66">
        <f>MIN(K10:K49)</f>
        <v>10.6</v>
      </c>
      <c r="M4" s="75"/>
    </row>
    <row r="5" spans="1:13" ht="15.75">
      <c r="A5" s="19"/>
      <c r="B5" s="19"/>
      <c r="C5" s="20"/>
      <c r="D5" s="20"/>
      <c r="E5" s="85"/>
      <c r="F5" s="85"/>
      <c r="G5" s="86"/>
      <c r="H5" s="86"/>
      <c r="I5" s="84"/>
      <c r="J5" s="84"/>
      <c r="K5" s="78"/>
      <c r="L5" s="78"/>
      <c r="M5" s="75"/>
    </row>
    <row r="6" spans="1:13" ht="14.45" customHeight="1">
      <c r="A6" s="18"/>
      <c r="B6" s="18"/>
      <c r="C6" s="18"/>
      <c r="D6" s="18"/>
      <c r="E6" s="85"/>
      <c r="F6" s="85"/>
      <c r="G6" s="86"/>
      <c r="H6" s="86"/>
      <c r="I6" s="84"/>
      <c r="J6" s="84"/>
      <c r="K6" s="78"/>
      <c r="L6" s="78"/>
      <c r="M6" s="75"/>
    </row>
    <row r="7" spans="1:13" s="1" customFormat="1" ht="32.25" customHeight="1">
      <c r="A7" s="27"/>
      <c r="B7" s="27"/>
      <c r="C7" s="27"/>
      <c r="D7" s="27"/>
      <c r="E7" s="79" t="s">
        <v>6</v>
      </c>
      <c r="F7" s="79"/>
      <c r="G7" s="80" t="s">
        <v>31</v>
      </c>
      <c r="H7" s="80"/>
      <c r="I7" s="83" t="s">
        <v>30</v>
      </c>
      <c r="J7" s="83"/>
      <c r="K7" s="77" t="s">
        <v>12</v>
      </c>
      <c r="L7" s="77"/>
      <c r="M7" s="75"/>
    </row>
    <row r="8" spans="1:13" s="1" customFormat="1">
      <c r="A8" s="18"/>
      <c r="B8" s="18"/>
      <c r="C8" s="18"/>
      <c r="D8" s="18"/>
      <c r="E8" s="28" t="s">
        <v>7</v>
      </c>
      <c r="F8" s="28" t="s">
        <v>8</v>
      </c>
      <c r="G8" s="29" t="s">
        <v>7</v>
      </c>
      <c r="H8" s="30" t="s">
        <v>8</v>
      </c>
      <c r="I8" s="68" t="s">
        <v>7</v>
      </c>
      <c r="J8" s="69" t="s">
        <v>8</v>
      </c>
      <c r="K8" s="32" t="s">
        <v>7</v>
      </c>
      <c r="L8" s="32" t="s">
        <v>8</v>
      </c>
      <c r="M8" s="76"/>
    </row>
    <row r="9" spans="1:13" s="1" customFormat="1" ht="28.5">
      <c r="A9" s="33" t="s">
        <v>0</v>
      </c>
      <c r="B9" s="34" t="s">
        <v>4</v>
      </c>
      <c r="C9" s="34" t="s">
        <v>2</v>
      </c>
      <c r="D9" s="33" t="s">
        <v>1</v>
      </c>
      <c r="E9" s="59" t="s">
        <v>3</v>
      </c>
      <c r="F9" s="35" t="s">
        <v>5</v>
      </c>
      <c r="G9" s="36" t="s">
        <v>3</v>
      </c>
      <c r="H9" s="37" t="s">
        <v>5</v>
      </c>
      <c r="I9" s="70" t="s">
        <v>3</v>
      </c>
      <c r="J9" s="71" t="s">
        <v>5</v>
      </c>
      <c r="K9" s="58" t="s">
        <v>3</v>
      </c>
      <c r="L9" s="38" t="s">
        <v>34</v>
      </c>
      <c r="M9" s="39" t="s">
        <v>25</v>
      </c>
    </row>
    <row r="10" spans="1:13" s="1" customFormat="1">
      <c r="A10" s="33">
        <v>1</v>
      </c>
      <c r="B10" s="12" t="s">
        <v>37</v>
      </c>
      <c r="C10" s="72" t="s">
        <v>38</v>
      </c>
      <c r="D10" s="11" t="s">
        <v>39</v>
      </c>
      <c r="E10" s="14">
        <v>5</v>
      </c>
      <c r="F10" s="43">
        <f>F$3*E10/F$4</f>
        <v>3.7878787878787881</v>
      </c>
      <c r="G10" s="14">
        <v>5</v>
      </c>
      <c r="H10" s="42">
        <f>H$3*G10/H$4</f>
        <v>4.3103448275862073</v>
      </c>
      <c r="I10" s="14">
        <v>102</v>
      </c>
      <c r="J10" s="31">
        <f>IF(I10&lt;&gt;"",J$3*I10/J$4,0)</f>
        <v>19.172932330827066</v>
      </c>
      <c r="K10" s="14">
        <v>76</v>
      </c>
      <c r="L10" s="40">
        <f>IF(K10&lt;&gt;"",L$3*L$4/K10,0)</f>
        <v>3.486842105263158</v>
      </c>
      <c r="M10" s="41">
        <f>IF(C10&lt;&gt;"",F10+H10+J10+L10,"нет")</f>
        <v>30.757998051555219</v>
      </c>
    </row>
    <row r="11" spans="1:13" s="1" customFormat="1">
      <c r="A11" s="33">
        <v>2</v>
      </c>
      <c r="B11" s="12" t="s">
        <v>37</v>
      </c>
      <c r="C11" s="72" t="s">
        <v>40</v>
      </c>
      <c r="D11" s="11" t="s">
        <v>41</v>
      </c>
      <c r="E11" s="14">
        <v>7</v>
      </c>
      <c r="F11" s="43">
        <f t="shared" ref="F11:F39" si="0">F$3*E11/F$4</f>
        <v>5.3030303030303028</v>
      </c>
      <c r="G11" s="14">
        <v>6</v>
      </c>
      <c r="H11" s="42">
        <f t="shared" ref="H11:H49" si="1">H$3*G11/H$4</f>
        <v>5.1724137931034484</v>
      </c>
      <c r="I11" s="14">
        <v>111</v>
      </c>
      <c r="J11" s="31">
        <f t="shared" ref="J11:J49" si="2">IF(I11&lt;&gt;"",J$3*I11/J$4,0)</f>
        <v>20.86466165413534</v>
      </c>
      <c r="K11" s="14">
        <v>26.4</v>
      </c>
      <c r="L11" s="40">
        <f t="shared" ref="L11:L49" si="3">IF(K11&lt;&gt;"",L$3*L$4/K11,0)</f>
        <v>10.037878787878789</v>
      </c>
      <c r="M11" s="41">
        <f t="shared" ref="M11:M49" si="4">IF(C11&lt;&gt;"",F11+H11+J11+L11,"нет")</f>
        <v>41.377984538147878</v>
      </c>
    </row>
    <row r="12" spans="1:13" s="1" customFormat="1">
      <c r="A12" s="33">
        <v>3</v>
      </c>
      <c r="B12" s="12" t="s">
        <v>37</v>
      </c>
      <c r="C12" s="72" t="s">
        <v>42</v>
      </c>
      <c r="D12" s="11" t="s">
        <v>43</v>
      </c>
      <c r="E12" s="14">
        <v>8</v>
      </c>
      <c r="F12" s="43">
        <f t="shared" si="0"/>
        <v>6.0606060606060606</v>
      </c>
      <c r="G12" s="14">
        <v>10</v>
      </c>
      <c r="H12" s="42">
        <f t="shared" si="1"/>
        <v>8.6206896551724146</v>
      </c>
      <c r="I12" s="14">
        <v>133</v>
      </c>
      <c r="J12" s="31">
        <f t="shared" si="2"/>
        <v>25</v>
      </c>
      <c r="K12" s="14">
        <v>24</v>
      </c>
      <c r="L12" s="40">
        <f t="shared" si="3"/>
        <v>11.041666666666666</v>
      </c>
      <c r="M12" s="41">
        <f t="shared" si="4"/>
        <v>50.722962382445139</v>
      </c>
    </row>
    <row r="13" spans="1:13" s="1" customFormat="1">
      <c r="A13" s="33">
        <v>4</v>
      </c>
      <c r="B13" s="12" t="s">
        <v>37</v>
      </c>
      <c r="C13" s="72" t="s">
        <v>44</v>
      </c>
      <c r="D13" s="11" t="s">
        <v>45</v>
      </c>
      <c r="E13" s="14">
        <v>7</v>
      </c>
      <c r="F13" s="43">
        <f>F$3*E13/F$4</f>
        <v>5.3030303030303028</v>
      </c>
      <c r="G13" s="14">
        <v>5</v>
      </c>
      <c r="H13" s="42">
        <f t="shared" si="1"/>
        <v>4.3103448275862073</v>
      </c>
      <c r="I13" s="14">
        <v>82</v>
      </c>
      <c r="J13" s="31">
        <f t="shared" si="2"/>
        <v>15.413533834586467</v>
      </c>
      <c r="K13" s="14">
        <v>38.4</v>
      </c>
      <c r="L13" s="40">
        <f t="shared" si="3"/>
        <v>6.901041666666667</v>
      </c>
      <c r="M13" s="41">
        <f t="shared" si="4"/>
        <v>31.927950631869646</v>
      </c>
    </row>
    <row r="14" spans="1:13" s="1" customFormat="1">
      <c r="A14" s="33">
        <v>5</v>
      </c>
      <c r="B14" s="12" t="s">
        <v>37</v>
      </c>
      <c r="C14" s="72" t="s">
        <v>46</v>
      </c>
      <c r="D14" s="11" t="s">
        <v>47</v>
      </c>
      <c r="E14" s="14">
        <v>13</v>
      </c>
      <c r="F14" s="43">
        <f t="shared" si="0"/>
        <v>9.8484848484848477</v>
      </c>
      <c r="G14" s="14">
        <v>29</v>
      </c>
      <c r="H14" s="42">
        <f t="shared" si="1"/>
        <v>25</v>
      </c>
      <c r="I14" s="14">
        <v>114</v>
      </c>
      <c r="J14" s="31">
        <f t="shared" si="2"/>
        <v>21.428571428571427</v>
      </c>
      <c r="K14" s="14">
        <v>21.8</v>
      </c>
      <c r="L14" s="40">
        <f t="shared" si="3"/>
        <v>12.155963302752292</v>
      </c>
      <c r="M14" s="41">
        <f t="shared" si="4"/>
        <v>68.433019579808573</v>
      </c>
    </row>
    <row r="15" spans="1:13" s="1" customFormat="1">
      <c r="A15" s="33">
        <v>6</v>
      </c>
      <c r="B15" s="12" t="s">
        <v>37</v>
      </c>
      <c r="C15" s="72" t="s">
        <v>48</v>
      </c>
      <c r="D15" s="11" t="s">
        <v>49</v>
      </c>
      <c r="E15" s="14">
        <v>10</v>
      </c>
      <c r="F15" s="43">
        <f t="shared" si="0"/>
        <v>7.5757575757575761</v>
      </c>
      <c r="G15" s="14">
        <v>15</v>
      </c>
      <c r="H15" s="42">
        <f t="shared" si="1"/>
        <v>12.931034482758621</v>
      </c>
      <c r="I15" s="14">
        <v>117</v>
      </c>
      <c r="J15" s="31">
        <f t="shared" si="2"/>
        <v>21.992481203007518</v>
      </c>
      <c r="K15" s="14">
        <v>30.7</v>
      </c>
      <c r="L15" s="40">
        <f t="shared" si="3"/>
        <v>8.6319218241042339</v>
      </c>
      <c r="M15" s="41">
        <f t="shared" si="4"/>
        <v>51.131195085627944</v>
      </c>
    </row>
    <row r="16" spans="1:13">
      <c r="A16" s="33">
        <v>7</v>
      </c>
      <c r="B16" s="12" t="s">
        <v>37</v>
      </c>
      <c r="C16" s="72" t="s">
        <v>50</v>
      </c>
      <c r="D16" s="11" t="s">
        <v>51</v>
      </c>
      <c r="E16" s="14">
        <v>11</v>
      </c>
      <c r="F16" s="43">
        <f t="shared" si="0"/>
        <v>8.3333333333333339</v>
      </c>
      <c r="G16" s="14">
        <v>14</v>
      </c>
      <c r="H16" s="42">
        <f t="shared" si="1"/>
        <v>12.068965517241379</v>
      </c>
      <c r="I16" s="14">
        <v>100</v>
      </c>
      <c r="J16" s="31">
        <f t="shared" si="2"/>
        <v>18.796992481203006</v>
      </c>
      <c r="K16" s="14">
        <v>25.2</v>
      </c>
      <c r="L16" s="40">
        <f t="shared" si="3"/>
        <v>10.515873015873016</v>
      </c>
      <c r="M16" s="41">
        <f t="shared" si="4"/>
        <v>49.715164347650727</v>
      </c>
    </row>
    <row r="17" spans="1:13">
      <c r="A17" s="33">
        <v>8</v>
      </c>
      <c r="B17" s="12" t="s">
        <v>37</v>
      </c>
      <c r="C17" s="72" t="s">
        <v>52</v>
      </c>
      <c r="D17" s="11" t="s">
        <v>53</v>
      </c>
      <c r="E17" s="14">
        <v>15</v>
      </c>
      <c r="F17" s="43">
        <f t="shared" si="0"/>
        <v>11.363636363636363</v>
      </c>
      <c r="G17" s="14">
        <v>12</v>
      </c>
      <c r="H17" s="42">
        <f t="shared" si="1"/>
        <v>10.344827586206897</v>
      </c>
      <c r="I17" s="14">
        <v>117</v>
      </c>
      <c r="J17" s="31">
        <f t="shared" si="2"/>
        <v>21.992481203007518</v>
      </c>
      <c r="K17" s="14">
        <v>10.6</v>
      </c>
      <c r="L17" s="40">
        <f t="shared" si="3"/>
        <v>25</v>
      </c>
      <c r="M17" s="41">
        <f t="shared" si="4"/>
        <v>68.700945152850778</v>
      </c>
    </row>
    <row r="18" spans="1:13">
      <c r="A18" s="33">
        <v>9</v>
      </c>
      <c r="B18" s="12" t="s">
        <v>37</v>
      </c>
      <c r="C18" s="72" t="s">
        <v>54</v>
      </c>
      <c r="D18" s="11" t="s">
        <v>55</v>
      </c>
      <c r="E18" s="14">
        <v>10</v>
      </c>
      <c r="F18" s="43">
        <f t="shared" si="0"/>
        <v>7.5757575757575761</v>
      </c>
      <c r="G18" s="14">
        <v>6</v>
      </c>
      <c r="H18" s="42">
        <f t="shared" si="1"/>
        <v>5.1724137931034484</v>
      </c>
      <c r="I18" s="14">
        <v>118</v>
      </c>
      <c r="J18" s="31">
        <f t="shared" si="2"/>
        <v>22.180451127819548</v>
      </c>
      <c r="K18" s="14">
        <v>12.9</v>
      </c>
      <c r="L18" s="40">
        <f t="shared" si="3"/>
        <v>20.54263565891473</v>
      </c>
      <c r="M18" s="41">
        <f t="shared" si="4"/>
        <v>55.471258155595308</v>
      </c>
    </row>
    <row r="19" spans="1:13">
      <c r="A19" s="33">
        <v>10</v>
      </c>
      <c r="B19" s="12" t="s">
        <v>37</v>
      </c>
      <c r="C19" s="72" t="s">
        <v>56</v>
      </c>
      <c r="D19" s="11" t="s">
        <v>57</v>
      </c>
      <c r="E19" s="14">
        <v>11</v>
      </c>
      <c r="F19" s="43">
        <f t="shared" si="0"/>
        <v>8.3333333333333339</v>
      </c>
      <c r="G19" s="14">
        <v>10</v>
      </c>
      <c r="H19" s="42">
        <f t="shared" si="1"/>
        <v>8.6206896551724146</v>
      </c>
      <c r="I19" s="14">
        <v>120</v>
      </c>
      <c r="J19" s="31">
        <f t="shared" si="2"/>
        <v>22.556390977443609</v>
      </c>
      <c r="K19" s="14">
        <v>30.2</v>
      </c>
      <c r="L19" s="40">
        <f t="shared" si="3"/>
        <v>8.7748344370860938</v>
      </c>
      <c r="M19" s="41">
        <f t="shared" si="4"/>
        <v>48.285248403035446</v>
      </c>
    </row>
    <row r="20" spans="1:13">
      <c r="A20" s="33">
        <v>11</v>
      </c>
      <c r="B20" s="12"/>
      <c r="C20" s="72"/>
      <c r="D20" s="11"/>
      <c r="E20" s="14"/>
      <c r="F20" s="43">
        <f t="shared" si="0"/>
        <v>0</v>
      </c>
      <c r="G20" s="14"/>
      <c r="H20" s="42">
        <f t="shared" si="1"/>
        <v>0</v>
      </c>
      <c r="I20" s="14"/>
      <c r="J20" s="31">
        <f t="shared" si="2"/>
        <v>0</v>
      </c>
      <c r="K20" s="14"/>
      <c r="L20" s="40">
        <f t="shared" si="3"/>
        <v>0</v>
      </c>
      <c r="M20" s="41" t="str">
        <f t="shared" si="4"/>
        <v>нет</v>
      </c>
    </row>
    <row r="21" spans="1:13">
      <c r="A21" s="33">
        <v>12</v>
      </c>
      <c r="B21" s="15"/>
      <c r="C21" s="13"/>
      <c r="D21" s="11"/>
      <c r="E21" s="14"/>
      <c r="F21" s="43">
        <f t="shared" si="0"/>
        <v>0</v>
      </c>
      <c r="G21" s="14"/>
      <c r="H21" s="42">
        <f t="shared" si="1"/>
        <v>0</v>
      </c>
      <c r="I21" s="14"/>
      <c r="J21" s="31">
        <f t="shared" si="2"/>
        <v>0</v>
      </c>
      <c r="K21" s="14"/>
      <c r="L21" s="40">
        <f t="shared" si="3"/>
        <v>0</v>
      </c>
      <c r="M21" s="41" t="str">
        <f t="shared" si="4"/>
        <v>нет</v>
      </c>
    </row>
    <row r="22" spans="1:13">
      <c r="A22" s="33">
        <v>13</v>
      </c>
      <c r="B22" s="15"/>
      <c r="C22" s="13"/>
      <c r="D22" s="11"/>
      <c r="E22" s="14"/>
      <c r="F22" s="43">
        <f t="shared" si="0"/>
        <v>0</v>
      </c>
      <c r="G22" s="14"/>
      <c r="H22" s="42">
        <f t="shared" si="1"/>
        <v>0</v>
      </c>
      <c r="I22" s="14"/>
      <c r="J22" s="31">
        <f t="shared" si="2"/>
        <v>0</v>
      </c>
      <c r="K22" s="14"/>
      <c r="L22" s="40">
        <f t="shared" si="3"/>
        <v>0</v>
      </c>
      <c r="M22" s="41" t="str">
        <f t="shared" si="4"/>
        <v>нет</v>
      </c>
    </row>
    <row r="23" spans="1:13">
      <c r="A23" s="33">
        <v>14</v>
      </c>
      <c r="B23" s="15"/>
      <c r="C23" s="13"/>
      <c r="D23" s="11"/>
      <c r="E23" s="14"/>
      <c r="F23" s="43">
        <f t="shared" si="0"/>
        <v>0</v>
      </c>
      <c r="G23" s="14"/>
      <c r="H23" s="42">
        <f t="shared" si="1"/>
        <v>0</v>
      </c>
      <c r="I23" s="14"/>
      <c r="J23" s="31">
        <f t="shared" si="2"/>
        <v>0</v>
      </c>
      <c r="K23" s="14"/>
      <c r="L23" s="40">
        <f t="shared" si="3"/>
        <v>0</v>
      </c>
      <c r="M23" s="41" t="str">
        <f t="shared" si="4"/>
        <v>нет</v>
      </c>
    </row>
    <row r="24" spans="1:13">
      <c r="A24" s="33">
        <v>15</v>
      </c>
      <c r="B24" s="15"/>
      <c r="C24" s="13"/>
      <c r="D24" s="11"/>
      <c r="E24" s="14"/>
      <c r="F24" s="43">
        <f t="shared" si="0"/>
        <v>0</v>
      </c>
      <c r="G24" s="14"/>
      <c r="H24" s="42">
        <f t="shared" si="1"/>
        <v>0</v>
      </c>
      <c r="I24" s="14"/>
      <c r="J24" s="31">
        <f t="shared" si="2"/>
        <v>0</v>
      </c>
      <c r="K24" s="14"/>
      <c r="L24" s="40">
        <f t="shared" si="3"/>
        <v>0</v>
      </c>
      <c r="M24" s="41" t="str">
        <f t="shared" si="4"/>
        <v>нет</v>
      </c>
    </row>
    <row r="25" spans="1:13">
      <c r="A25" s="33">
        <v>16</v>
      </c>
      <c r="B25" s="15"/>
      <c r="C25" s="13"/>
      <c r="D25" s="11"/>
      <c r="E25" s="14"/>
      <c r="F25" s="43">
        <f t="shared" si="0"/>
        <v>0</v>
      </c>
      <c r="G25" s="14"/>
      <c r="H25" s="42">
        <f t="shared" si="1"/>
        <v>0</v>
      </c>
      <c r="I25" s="14"/>
      <c r="J25" s="31">
        <f t="shared" si="2"/>
        <v>0</v>
      </c>
      <c r="K25" s="14"/>
      <c r="L25" s="40">
        <f t="shared" si="3"/>
        <v>0</v>
      </c>
      <c r="M25" s="41" t="str">
        <f t="shared" si="4"/>
        <v>нет</v>
      </c>
    </row>
    <row r="26" spans="1:13">
      <c r="A26" s="33">
        <v>17</v>
      </c>
      <c r="B26" s="15"/>
      <c r="C26" s="13"/>
      <c r="D26" s="11"/>
      <c r="E26" s="14"/>
      <c r="F26" s="43">
        <f t="shared" si="0"/>
        <v>0</v>
      </c>
      <c r="G26" s="14"/>
      <c r="H26" s="42">
        <f t="shared" si="1"/>
        <v>0</v>
      </c>
      <c r="I26" s="14"/>
      <c r="J26" s="31">
        <f t="shared" si="2"/>
        <v>0</v>
      </c>
      <c r="K26" s="14"/>
      <c r="L26" s="40">
        <f t="shared" si="3"/>
        <v>0</v>
      </c>
      <c r="M26" s="41" t="str">
        <f t="shared" si="4"/>
        <v>нет</v>
      </c>
    </row>
    <row r="27" spans="1:13">
      <c r="A27" s="33">
        <v>18</v>
      </c>
      <c r="B27" s="15"/>
      <c r="C27" s="13"/>
      <c r="D27" s="11"/>
      <c r="E27" s="14"/>
      <c r="F27" s="43">
        <f t="shared" si="0"/>
        <v>0</v>
      </c>
      <c r="G27" s="14"/>
      <c r="H27" s="42">
        <f t="shared" si="1"/>
        <v>0</v>
      </c>
      <c r="I27" s="14"/>
      <c r="J27" s="31">
        <f t="shared" si="2"/>
        <v>0</v>
      </c>
      <c r="K27" s="14"/>
      <c r="L27" s="40">
        <f t="shared" si="3"/>
        <v>0</v>
      </c>
      <c r="M27" s="41" t="str">
        <f t="shared" si="4"/>
        <v>нет</v>
      </c>
    </row>
    <row r="28" spans="1:13">
      <c r="A28" s="33">
        <v>19</v>
      </c>
      <c r="B28" s="15"/>
      <c r="C28" s="13"/>
      <c r="D28" s="11"/>
      <c r="E28" s="14"/>
      <c r="F28" s="43">
        <f t="shared" si="0"/>
        <v>0</v>
      </c>
      <c r="G28" s="14"/>
      <c r="H28" s="42">
        <f t="shared" si="1"/>
        <v>0</v>
      </c>
      <c r="I28" s="14"/>
      <c r="J28" s="31">
        <f t="shared" si="2"/>
        <v>0</v>
      </c>
      <c r="K28" s="14"/>
      <c r="L28" s="40">
        <f t="shared" si="3"/>
        <v>0</v>
      </c>
      <c r="M28" s="41" t="str">
        <f t="shared" si="4"/>
        <v>нет</v>
      </c>
    </row>
    <row r="29" spans="1:13">
      <c r="A29" s="33">
        <v>20</v>
      </c>
      <c r="B29" s="15"/>
      <c r="C29" s="13"/>
      <c r="D29" s="11"/>
      <c r="E29" s="14"/>
      <c r="F29" s="43">
        <f t="shared" si="0"/>
        <v>0</v>
      </c>
      <c r="G29" s="14"/>
      <c r="H29" s="42">
        <f t="shared" si="1"/>
        <v>0</v>
      </c>
      <c r="I29" s="14"/>
      <c r="J29" s="31">
        <f t="shared" si="2"/>
        <v>0</v>
      </c>
      <c r="K29" s="14"/>
      <c r="L29" s="40">
        <f t="shared" si="3"/>
        <v>0</v>
      </c>
      <c r="M29" s="41" t="str">
        <f t="shared" si="4"/>
        <v>нет</v>
      </c>
    </row>
    <row r="30" spans="1:13">
      <c r="A30" s="33">
        <v>21</v>
      </c>
      <c r="B30" s="15"/>
      <c r="C30" s="13"/>
      <c r="D30" s="11"/>
      <c r="E30" s="14"/>
      <c r="F30" s="43">
        <f t="shared" si="0"/>
        <v>0</v>
      </c>
      <c r="G30" s="14"/>
      <c r="H30" s="42">
        <f t="shared" si="1"/>
        <v>0</v>
      </c>
      <c r="I30" s="14"/>
      <c r="J30" s="31">
        <f t="shared" si="2"/>
        <v>0</v>
      </c>
      <c r="K30" s="14"/>
      <c r="L30" s="40">
        <f t="shared" si="3"/>
        <v>0</v>
      </c>
      <c r="M30" s="41" t="str">
        <f t="shared" si="4"/>
        <v>нет</v>
      </c>
    </row>
    <row r="31" spans="1:13">
      <c r="A31" s="33">
        <v>22</v>
      </c>
      <c r="B31" s="15"/>
      <c r="C31" s="13"/>
      <c r="D31" s="11"/>
      <c r="E31" s="14"/>
      <c r="F31" s="43">
        <f t="shared" si="0"/>
        <v>0</v>
      </c>
      <c r="G31" s="14"/>
      <c r="H31" s="42">
        <f t="shared" si="1"/>
        <v>0</v>
      </c>
      <c r="I31" s="14"/>
      <c r="J31" s="31">
        <f t="shared" si="2"/>
        <v>0</v>
      </c>
      <c r="K31" s="14"/>
      <c r="L31" s="40">
        <f t="shared" si="3"/>
        <v>0</v>
      </c>
      <c r="M31" s="41" t="str">
        <f t="shared" si="4"/>
        <v>нет</v>
      </c>
    </row>
    <row r="32" spans="1:13">
      <c r="A32" s="33">
        <v>23</v>
      </c>
      <c r="B32" s="15"/>
      <c r="C32" s="13"/>
      <c r="D32" s="11"/>
      <c r="E32" s="14"/>
      <c r="F32" s="43">
        <f t="shared" si="0"/>
        <v>0</v>
      </c>
      <c r="G32" s="14"/>
      <c r="H32" s="42">
        <f t="shared" si="1"/>
        <v>0</v>
      </c>
      <c r="I32" s="14"/>
      <c r="J32" s="31">
        <f t="shared" si="2"/>
        <v>0</v>
      </c>
      <c r="K32" s="14"/>
      <c r="L32" s="40">
        <f t="shared" si="3"/>
        <v>0</v>
      </c>
      <c r="M32" s="41" t="str">
        <f t="shared" si="4"/>
        <v>нет</v>
      </c>
    </row>
    <row r="33" spans="1:13">
      <c r="A33" s="33">
        <v>24</v>
      </c>
      <c r="B33" s="15"/>
      <c r="C33" s="13"/>
      <c r="D33" s="11"/>
      <c r="E33" s="14"/>
      <c r="F33" s="43">
        <f t="shared" si="0"/>
        <v>0</v>
      </c>
      <c r="G33" s="14"/>
      <c r="H33" s="42">
        <f t="shared" si="1"/>
        <v>0</v>
      </c>
      <c r="I33" s="14"/>
      <c r="J33" s="31">
        <f t="shared" si="2"/>
        <v>0</v>
      </c>
      <c r="K33" s="14"/>
      <c r="L33" s="40">
        <f t="shared" si="3"/>
        <v>0</v>
      </c>
      <c r="M33" s="41" t="str">
        <f t="shared" si="4"/>
        <v>нет</v>
      </c>
    </row>
    <row r="34" spans="1:13">
      <c r="A34" s="33">
        <v>25</v>
      </c>
      <c r="B34" s="15"/>
      <c r="C34" s="13"/>
      <c r="D34" s="11"/>
      <c r="E34" s="14"/>
      <c r="F34" s="43">
        <f t="shared" si="0"/>
        <v>0</v>
      </c>
      <c r="G34" s="14"/>
      <c r="H34" s="42">
        <f>H$3*G34/H$4</f>
        <v>0</v>
      </c>
      <c r="I34" s="14"/>
      <c r="J34" s="31">
        <f t="shared" si="2"/>
        <v>0</v>
      </c>
      <c r="K34" s="14"/>
      <c r="L34" s="40">
        <f t="shared" si="3"/>
        <v>0</v>
      </c>
      <c r="M34" s="41" t="str">
        <f t="shared" si="4"/>
        <v>нет</v>
      </c>
    </row>
    <row r="35" spans="1:13">
      <c r="A35" s="33">
        <v>26</v>
      </c>
      <c r="B35" s="15"/>
      <c r="C35" s="13"/>
      <c r="D35" s="11"/>
      <c r="E35" s="14"/>
      <c r="F35" s="43">
        <f t="shared" si="0"/>
        <v>0</v>
      </c>
      <c r="G35" s="14"/>
      <c r="H35" s="42">
        <f t="shared" si="1"/>
        <v>0</v>
      </c>
      <c r="I35" s="14"/>
      <c r="J35" s="31">
        <f t="shared" si="2"/>
        <v>0</v>
      </c>
      <c r="K35" s="14"/>
      <c r="L35" s="40">
        <f t="shared" si="3"/>
        <v>0</v>
      </c>
      <c r="M35" s="41" t="str">
        <f t="shared" si="4"/>
        <v>нет</v>
      </c>
    </row>
    <row r="36" spans="1:13">
      <c r="A36" s="33">
        <v>27</v>
      </c>
      <c r="B36" s="15"/>
      <c r="C36" s="13"/>
      <c r="D36" s="11"/>
      <c r="E36" s="14"/>
      <c r="F36" s="43">
        <f t="shared" si="0"/>
        <v>0</v>
      </c>
      <c r="G36" s="14"/>
      <c r="H36" s="42">
        <f t="shared" si="1"/>
        <v>0</v>
      </c>
      <c r="I36" s="14"/>
      <c r="J36" s="31">
        <f t="shared" si="2"/>
        <v>0</v>
      </c>
      <c r="K36" s="14"/>
      <c r="L36" s="40">
        <f t="shared" si="3"/>
        <v>0</v>
      </c>
      <c r="M36" s="41" t="str">
        <f t="shared" si="4"/>
        <v>нет</v>
      </c>
    </row>
    <row r="37" spans="1:13">
      <c r="A37" s="33">
        <v>28</v>
      </c>
      <c r="B37" s="15"/>
      <c r="C37" s="13"/>
      <c r="D37" s="11"/>
      <c r="E37" s="14"/>
      <c r="F37" s="43">
        <f t="shared" si="0"/>
        <v>0</v>
      </c>
      <c r="G37" s="14"/>
      <c r="H37" s="42">
        <f t="shared" si="1"/>
        <v>0</v>
      </c>
      <c r="I37" s="14"/>
      <c r="J37" s="31">
        <f t="shared" si="2"/>
        <v>0</v>
      </c>
      <c r="K37" s="14"/>
      <c r="L37" s="40">
        <f t="shared" si="3"/>
        <v>0</v>
      </c>
      <c r="M37" s="41" t="str">
        <f t="shared" si="4"/>
        <v>нет</v>
      </c>
    </row>
    <row r="38" spans="1:13">
      <c r="A38" s="33">
        <v>29</v>
      </c>
      <c r="B38" s="15"/>
      <c r="C38" s="13"/>
      <c r="D38" s="11"/>
      <c r="E38" s="14"/>
      <c r="F38" s="43">
        <f t="shared" si="0"/>
        <v>0</v>
      </c>
      <c r="G38" s="14"/>
      <c r="H38" s="42">
        <f t="shared" si="1"/>
        <v>0</v>
      </c>
      <c r="I38" s="14"/>
      <c r="J38" s="31">
        <f t="shared" si="2"/>
        <v>0</v>
      </c>
      <c r="K38" s="14"/>
      <c r="L38" s="40">
        <f t="shared" si="3"/>
        <v>0</v>
      </c>
      <c r="M38" s="41" t="str">
        <f t="shared" si="4"/>
        <v>нет</v>
      </c>
    </row>
    <row r="39" spans="1:13">
      <c r="A39" s="33">
        <v>30</v>
      </c>
      <c r="B39" s="15"/>
      <c r="C39" s="13"/>
      <c r="D39" s="11"/>
      <c r="E39" s="14"/>
      <c r="F39" s="43">
        <f t="shared" si="0"/>
        <v>0</v>
      </c>
      <c r="G39" s="14"/>
      <c r="H39" s="42">
        <f t="shared" si="1"/>
        <v>0</v>
      </c>
      <c r="I39" s="14"/>
      <c r="J39" s="31">
        <f t="shared" si="2"/>
        <v>0</v>
      </c>
      <c r="K39" s="14"/>
      <c r="L39" s="40">
        <f t="shared" si="3"/>
        <v>0</v>
      </c>
      <c r="M39" s="41" t="str">
        <f t="shared" si="4"/>
        <v>нет</v>
      </c>
    </row>
    <row r="40" spans="1:13">
      <c r="A40" s="33">
        <v>31</v>
      </c>
      <c r="B40" s="15"/>
      <c r="C40" s="13"/>
      <c r="D40" s="11"/>
      <c r="E40" s="14"/>
      <c r="F40" s="43">
        <f>F$3*E40/F$4</f>
        <v>0</v>
      </c>
      <c r="G40" s="14"/>
      <c r="H40" s="42">
        <f t="shared" si="1"/>
        <v>0</v>
      </c>
      <c r="I40" s="14"/>
      <c r="J40" s="31">
        <f t="shared" si="2"/>
        <v>0</v>
      </c>
      <c r="K40" s="14"/>
      <c r="L40" s="40">
        <f t="shared" si="3"/>
        <v>0</v>
      </c>
      <c r="M40" s="41" t="str">
        <f t="shared" si="4"/>
        <v>нет</v>
      </c>
    </row>
    <row r="41" spans="1:13">
      <c r="A41" s="33">
        <v>32</v>
      </c>
      <c r="B41" s="15"/>
      <c r="C41" s="13"/>
      <c r="D41" s="11"/>
      <c r="E41" s="14"/>
      <c r="F41" s="43">
        <f t="shared" ref="F41:F49" si="5">F$3*E41/F$4</f>
        <v>0</v>
      </c>
      <c r="G41" s="14"/>
      <c r="H41" s="42">
        <f t="shared" si="1"/>
        <v>0</v>
      </c>
      <c r="I41" s="14"/>
      <c r="J41" s="31">
        <f t="shared" si="2"/>
        <v>0</v>
      </c>
      <c r="K41" s="14"/>
      <c r="L41" s="40">
        <f t="shared" si="3"/>
        <v>0</v>
      </c>
      <c r="M41" s="41" t="str">
        <f t="shared" si="4"/>
        <v>нет</v>
      </c>
    </row>
    <row r="42" spans="1:13">
      <c r="A42" s="33">
        <v>33</v>
      </c>
      <c r="B42" s="15"/>
      <c r="C42" s="13"/>
      <c r="D42" s="11"/>
      <c r="E42" s="14"/>
      <c r="F42" s="43">
        <f t="shared" si="5"/>
        <v>0</v>
      </c>
      <c r="G42" s="14"/>
      <c r="H42" s="42">
        <f t="shared" si="1"/>
        <v>0</v>
      </c>
      <c r="I42" s="14"/>
      <c r="J42" s="31">
        <f t="shared" si="2"/>
        <v>0</v>
      </c>
      <c r="K42" s="14"/>
      <c r="L42" s="40">
        <f t="shared" si="3"/>
        <v>0</v>
      </c>
      <c r="M42" s="41" t="str">
        <f t="shared" si="4"/>
        <v>нет</v>
      </c>
    </row>
    <row r="43" spans="1:13">
      <c r="A43" s="33">
        <v>34</v>
      </c>
      <c r="B43" s="15"/>
      <c r="C43" s="13"/>
      <c r="D43" s="11"/>
      <c r="E43" s="14"/>
      <c r="F43" s="43">
        <f t="shared" si="5"/>
        <v>0</v>
      </c>
      <c r="G43" s="14"/>
      <c r="H43" s="42">
        <f t="shared" si="1"/>
        <v>0</v>
      </c>
      <c r="I43" s="14"/>
      <c r="J43" s="31">
        <f t="shared" si="2"/>
        <v>0</v>
      </c>
      <c r="K43" s="14"/>
      <c r="L43" s="40">
        <f t="shared" si="3"/>
        <v>0</v>
      </c>
      <c r="M43" s="41" t="str">
        <f t="shared" si="4"/>
        <v>нет</v>
      </c>
    </row>
    <row r="44" spans="1:13">
      <c r="A44" s="33">
        <v>35</v>
      </c>
      <c r="B44" s="15"/>
      <c r="C44" s="13"/>
      <c r="D44" s="11"/>
      <c r="E44" s="14"/>
      <c r="F44" s="43">
        <f t="shared" si="5"/>
        <v>0</v>
      </c>
      <c r="G44" s="14"/>
      <c r="H44" s="42">
        <f t="shared" si="1"/>
        <v>0</v>
      </c>
      <c r="I44" s="14"/>
      <c r="J44" s="31">
        <f t="shared" si="2"/>
        <v>0</v>
      </c>
      <c r="K44" s="14"/>
      <c r="L44" s="40">
        <f t="shared" si="3"/>
        <v>0</v>
      </c>
      <c r="M44" s="41" t="str">
        <f t="shared" si="4"/>
        <v>нет</v>
      </c>
    </row>
    <row r="45" spans="1:13">
      <c r="A45" s="33">
        <v>36</v>
      </c>
      <c r="B45" s="15"/>
      <c r="C45" s="13"/>
      <c r="D45" s="11"/>
      <c r="E45" s="14"/>
      <c r="F45" s="43">
        <f t="shared" si="5"/>
        <v>0</v>
      </c>
      <c r="G45" s="14"/>
      <c r="H45" s="42">
        <f t="shared" si="1"/>
        <v>0</v>
      </c>
      <c r="I45" s="14"/>
      <c r="J45" s="31">
        <f t="shared" si="2"/>
        <v>0</v>
      </c>
      <c r="K45" s="14"/>
      <c r="L45" s="40">
        <f t="shared" si="3"/>
        <v>0</v>
      </c>
      <c r="M45" s="41" t="str">
        <f t="shared" si="4"/>
        <v>нет</v>
      </c>
    </row>
    <row r="46" spans="1:13">
      <c r="A46" s="33">
        <v>37</v>
      </c>
      <c r="B46" s="15"/>
      <c r="C46" s="13"/>
      <c r="D46" s="11"/>
      <c r="E46" s="14"/>
      <c r="F46" s="43">
        <f t="shared" si="5"/>
        <v>0</v>
      </c>
      <c r="G46" s="14"/>
      <c r="H46" s="42">
        <f t="shared" si="1"/>
        <v>0</v>
      </c>
      <c r="I46" s="14"/>
      <c r="J46" s="31">
        <f t="shared" si="2"/>
        <v>0</v>
      </c>
      <c r="K46" s="14"/>
      <c r="L46" s="40">
        <f t="shared" si="3"/>
        <v>0</v>
      </c>
      <c r="M46" s="41" t="str">
        <f t="shared" si="4"/>
        <v>нет</v>
      </c>
    </row>
    <row r="47" spans="1:13">
      <c r="A47" s="33">
        <v>38</v>
      </c>
      <c r="B47" s="15"/>
      <c r="C47" s="13"/>
      <c r="D47" s="11"/>
      <c r="E47" s="14"/>
      <c r="F47" s="43">
        <f t="shared" si="5"/>
        <v>0</v>
      </c>
      <c r="G47" s="14"/>
      <c r="H47" s="42">
        <f t="shared" si="1"/>
        <v>0</v>
      </c>
      <c r="I47" s="14"/>
      <c r="J47" s="31">
        <f t="shared" si="2"/>
        <v>0</v>
      </c>
      <c r="K47" s="14"/>
      <c r="L47" s="40">
        <f t="shared" si="3"/>
        <v>0</v>
      </c>
      <c r="M47" s="41" t="str">
        <f t="shared" si="4"/>
        <v>нет</v>
      </c>
    </row>
    <row r="48" spans="1:13">
      <c r="A48" s="33">
        <v>39</v>
      </c>
      <c r="B48" s="15"/>
      <c r="C48" s="13"/>
      <c r="D48" s="11"/>
      <c r="E48" s="14"/>
      <c r="F48" s="43">
        <f t="shared" si="5"/>
        <v>0</v>
      </c>
      <c r="G48" s="14"/>
      <c r="H48" s="42">
        <f t="shared" si="1"/>
        <v>0</v>
      </c>
      <c r="I48" s="14"/>
      <c r="J48" s="31">
        <f t="shared" si="2"/>
        <v>0</v>
      </c>
      <c r="K48" s="14"/>
      <c r="L48" s="40">
        <f t="shared" si="3"/>
        <v>0</v>
      </c>
      <c r="M48" s="41" t="str">
        <f t="shared" si="4"/>
        <v>нет</v>
      </c>
    </row>
    <row r="49" spans="1:13">
      <c r="A49" s="33">
        <v>40</v>
      </c>
      <c r="B49" s="15"/>
      <c r="C49" s="13"/>
      <c r="D49" s="11"/>
      <c r="E49" s="14"/>
      <c r="F49" s="43">
        <f t="shared" si="5"/>
        <v>0</v>
      </c>
      <c r="G49" s="14"/>
      <c r="H49" s="42">
        <f t="shared" si="1"/>
        <v>0</v>
      </c>
      <c r="I49" s="14"/>
      <c r="J49" s="31">
        <f t="shared" si="2"/>
        <v>0</v>
      </c>
      <c r="K49" s="14"/>
      <c r="L49" s="40">
        <f t="shared" si="3"/>
        <v>0</v>
      </c>
      <c r="M49" s="41" t="str">
        <f t="shared" si="4"/>
        <v>нет</v>
      </c>
    </row>
  </sheetData>
  <mergeCells count="11">
    <mergeCell ref="A1:J1"/>
    <mergeCell ref="A4:C4"/>
    <mergeCell ref="I7:J7"/>
    <mergeCell ref="I5:J6"/>
    <mergeCell ref="E5:F6"/>
    <mergeCell ref="G5:H6"/>
    <mergeCell ref="M3:M8"/>
    <mergeCell ref="K7:L7"/>
    <mergeCell ref="K5:L6"/>
    <mergeCell ref="E7:F7"/>
    <mergeCell ref="G7:H7"/>
  </mergeCells>
  <conditionalFormatting sqref="M10:M4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33 балла" sqref="E10:E49">
      <formula1>0</formula1>
      <formula2>33</formula2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легкой атлетики заносите целым числом. Например, 8" sqref="I10:I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силовой подготовки заносите целым числом. Например, 8" sqref="G10:G4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opLeftCell="A10" zoomScale="70" zoomScaleNormal="70" workbookViewId="0">
      <selection activeCell="J26" sqref="J26"/>
    </sheetView>
  </sheetViews>
  <sheetFormatPr defaultRowHeight="15"/>
  <cols>
    <col min="2" max="2" width="39.28515625" bestFit="1" customWidth="1"/>
    <col min="3" max="3" width="19.140625" bestFit="1" customWidth="1"/>
    <col min="7" max="7" width="11.85546875" bestFit="1" customWidth="1"/>
  </cols>
  <sheetData>
    <row r="1" spans="1:7">
      <c r="A1" s="7" t="s">
        <v>26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88" t="s">
        <v>13</v>
      </c>
      <c r="B6" s="88"/>
      <c r="C6" s="88"/>
      <c r="D6" s="88"/>
      <c r="E6" s="88"/>
      <c r="F6" s="88"/>
      <c r="G6" s="88"/>
    </row>
    <row r="7" spans="1:7">
      <c r="A7" s="89" t="s">
        <v>28</v>
      </c>
      <c r="B7" s="89"/>
      <c r="C7" s="89"/>
      <c r="D7" s="89"/>
      <c r="E7" s="89"/>
      <c r="F7" s="89"/>
      <c r="G7" s="89"/>
    </row>
    <row r="8" spans="1:7">
      <c r="A8" s="89" t="s">
        <v>14</v>
      </c>
      <c r="B8" s="89"/>
      <c r="C8" s="89"/>
      <c r="D8" s="89"/>
      <c r="E8" s="89"/>
      <c r="F8" s="89"/>
      <c r="G8" s="89"/>
    </row>
    <row r="9" spans="1:7">
      <c r="A9" s="44"/>
      <c r="B9" s="44"/>
      <c r="C9" s="44"/>
      <c r="D9" s="44"/>
      <c r="E9" s="45"/>
      <c r="F9" s="45"/>
      <c r="G9" s="45"/>
    </row>
    <row r="10" spans="1:7" ht="15.75">
      <c r="A10" s="90" t="s">
        <v>32</v>
      </c>
      <c r="B10" s="90"/>
      <c r="C10" s="90"/>
      <c r="D10" s="90"/>
      <c r="E10" s="90"/>
      <c r="F10" s="90"/>
      <c r="G10" s="90"/>
    </row>
    <row r="11" spans="1:7" ht="15.75">
      <c r="A11" s="91" t="s">
        <v>36</v>
      </c>
      <c r="B11" s="91"/>
      <c r="C11" s="91"/>
      <c r="D11" s="91"/>
      <c r="E11" s="91"/>
      <c r="F11" s="91"/>
      <c r="G11" s="91"/>
    </row>
    <row r="12" spans="1:7">
      <c r="A12" s="92" t="s">
        <v>15</v>
      </c>
      <c r="B12" s="92"/>
      <c r="C12" s="92"/>
      <c r="D12" s="92"/>
      <c r="E12" s="92"/>
      <c r="F12" s="92"/>
      <c r="G12" s="92"/>
    </row>
    <row r="13" spans="1:7" ht="75">
      <c r="A13" s="46" t="s">
        <v>0</v>
      </c>
      <c r="B13" s="46" t="s">
        <v>16</v>
      </c>
      <c r="C13" s="46" t="s">
        <v>17</v>
      </c>
      <c r="D13" s="47" t="s">
        <v>18</v>
      </c>
      <c r="E13" s="48" t="s">
        <v>19</v>
      </c>
      <c r="F13" s="46" t="s">
        <v>20</v>
      </c>
      <c r="G13" s="49" t="s">
        <v>21</v>
      </c>
    </row>
    <row r="14" spans="1:7">
      <c r="A14" s="33">
        <f>'Рабочий протокол 9-11кл. дев'!A11</f>
        <v>2</v>
      </c>
      <c r="B14" s="73" t="str">
        <f>'Рабочий протокол 9-11кл. дев'!C11</f>
        <v>Алексеева Мария Александровна</v>
      </c>
      <c r="C14" s="50" t="str">
        <f>'Рабочий протокол 9-11кл. дев'!B11</f>
        <v>МАОУ ОЛ № 17</v>
      </c>
      <c r="D14" s="41">
        <f>'Рабочий протокол 9-11кл. дев'!M11</f>
        <v>41.377984538147878</v>
      </c>
      <c r="E14" s="41">
        <f>'Рабочий протокол 9-11кл. дев'!M11</f>
        <v>41.377984538147878</v>
      </c>
      <c r="F14" s="33">
        <f t="shared" ref="F14:F53" si="0">RANK(E14,E$14:E$53,0)</f>
        <v>8</v>
      </c>
      <c r="G14" s="33" t="str">
        <f t="shared" ref="G14:G53" si="1">IF(F14=1,"Победитель",IF(E14&gt;50,"Призёр","Участник"))</f>
        <v>Участник</v>
      </c>
    </row>
    <row r="15" spans="1:7">
      <c r="A15" s="33">
        <f>'Рабочий протокол 9-11кл. дев'!A10</f>
        <v>1</v>
      </c>
      <c r="B15" s="73" t="str">
        <f>'Рабочий протокол 9-11кл. дев'!C10</f>
        <v>Некрасова Олеся Алексеевна</v>
      </c>
      <c r="C15" s="50" t="str">
        <f>'Рабочий протокол 9-11кл. дев'!B10</f>
        <v>МАОУ ОЛ № 17</v>
      </c>
      <c r="D15" s="41">
        <f>'Рабочий протокол 9-11кл. дев'!M10</f>
        <v>30.757998051555219</v>
      </c>
      <c r="E15" s="41">
        <f>'Рабочий протокол 9-11кл. дев'!M10</f>
        <v>30.757998051555219</v>
      </c>
      <c r="F15" s="33">
        <f t="shared" si="0"/>
        <v>10</v>
      </c>
      <c r="G15" s="33" t="str">
        <f t="shared" si="1"/>
        <v>Участник</v>
      </c>
    </row>
    <row r="16" spans="1:7">
      <c r="A16" s="33">
        <f>'Рабочий протокол 9-11кл. дев'!A12</f>
        <v>3</v>
      </c>
      <c r="B16" s="73" t="str">
        <f>'Рабочий протокол 9-11кл. дев'!C12</f>
        <v>Чирцова Мария Михайловна</v>
      </c>
      <c r="C16" s="50" t="str">
        <f>'Рабочий протокол 9-11кл. дев'!B12</f>
        <v>МАОУ ОЛ № 17</v>
      </c>
      <c r="D16" s="41">
        <f>'Рабочий протокол 9-11кл. дев'!M12</f>
        <v>50.722962382445139</v>
      </c>
      <c r="E16" s="41">
        <f>'Рабочий протокол 9-11кл. дев'!M12</f>
        <v>50.722962382445139</v>
      </c>
      <c r="F16" s="33">
        <f t="shared" si="0"/>
        <v>5</v>
      </c>
      <c r="G16" s="33" t="str">
        <f t="shared" si="1"/>
        <v>Призёр</v>
      </c>
    </row>
    <row r="17" spans="1:7">
      <c r="A17" s="33">
        <f>'Рабочий протокол 9-11кл. дев'!A13</f>
        <v>4</v>
      </c>
      <c r="B17" s="73" t="str">
        <f>'Рабочий протокол 9-11кл. дев'!C13</f>
        <v>Цыб Светлана Ивановна</v>
      </c>
      <c r="C17" s="50" t="str">
        <f>'Рабочий протокол 9-11кл. дев'!B13</f>
        <v>МАОУ ОЛ № 17</v>
      </c>
      <c r="D17" s="41">
        <f>'Рабочий протокол 9-11кл. дев'!M13</f>
        <v>31.927950631869646</v>
      </c>
      <c r="E17" s="41">
        <f>'Рабочий протокол 9-11кл. дев'!M13</f>
        <v>31.927950631869646</v>
      </c>
      <c r="F17" s="33">
        <f t="shared" si="0"/>
        <v>9</v>
      </c>
      <c r="G17" s="33" t="str">
        <f t="shared" si="1"/>
        <v>Участник</v>
      </c>
    </row>
    <row r="18" spans="1:7">
      <c r="A18" s="33">
        <f>'Рабочий протокол 9-11кл. дев'!A14</f>
        <v>5</v>
      </c>
      <c r="B18" s="73" t="str">
        <f>'Рабочий протокол 9-11кл. дев'!C14</f>
        <v>Копосова Арина Владиславовна</v>
      </c>
      <c r="C18" s="50" t="str">
        <f>'Рабочий протокол 9-11кл. дев'!B14</f>
        <v>МАОУ ОЛ № 17</v>
      </c>
      <c r="D18" s="41">
        <f>'Рабочий протокол 9-11кл. дев'!M14</f>
        <v>68.433019579808573</v>
      </c>
      <c r="E18" s="41">
        <f>'Рабочий протокол 9-11кл. дев'!M14</f>
        <v>68.433019579808573</v>
      </c>
      <c r="F18" s="33">
        <f t="shared" si="0"/>
        <v>2</v>
      </c>
      <c r="G18" s="33" t="str">
        <f t="shared" si="1"/>
        <v>Призёр</v>
      </c>
    </row>
    <row r="19" spans="1:7">
      <c r="A19" s="33">
        <f>'Рабочий протокол 9-11кл. дев'!A15</f>
        <v>6</v>
      </c>
      <c r="B19" s="73" t="str">
        <f>'Рабочий протокол 9-11кл. дев'!C15</f>
        <v>Власова Анастасия Евгеньевна</v>
      </c>
      <c r="C19" s="50" t="str">
        <f>'Рабочий протокол 9-11кл. дев'!B15</f>
        <v>МАОУ ОЛ № 17</v>
      </c>
      <c r="D19" s="41">
        <f>'Рабочий протокол 9-11кл. дев'!M15</f>
        <v>51.131195085627944</v>
      </c>
      <c r="E19" s="41">
        <f>'Рабочий протокол 9-11кл. дев'!M15</f>
        <v>51.131195085627944</v>
      </c>
      <c r="F19" s="33">
        <f t="shared" si="0"/>
        <v>4</v>
      </c>
      <c r="G19" s="33" t="str">
        <f t="shared" si="1"/>
        <v>Призёр</v>
      </c>
    </row>
    <row r="20" spans="1:7">
      <c r="A20" s="33">
        <f>'Рабочий протокол 9-11кл. дев'!A16</f>
        <v>7</v>
      </c>
      <c r="B20" s="73" t="str">
        <f>'Рабочий протокол 9-11кл. дев'!C16</f>
        <v>Федотова Ульяна Игоревна</v>
      </c>
      <c r="C20" s="50" t="str">
        <f>'Рабочий протокол 9-11кл. дев'!B16</f>
        <v>МАОУ ОЛ № 17</v>
      </c>
      <c r="D20" s="41">
        <f>'Рабочий протокол 9-11кл. дев'!M16</f>
        <v>49.715164347650727</v>
      </c>
      <c r="E20" s="41">
        <f>'Рабочий протокол 9-11кл. дев'!M16</f>
        <v>49.715164347650727</v>
      </c>
      <c r="F20" s="33">
        <f t="shared" si="0"/>
        <v>6</v>
      </c>
      <c r="G20" s="33" t="str">
        <f t="shared" si="1"/>
        <v>Участник</v>
      </c>
    </row>
    <row r="21" spans="1:7">
      <c r="A21" s="33">
        <f>'Рабочий протокол 9-11кл. дев'!A17</f>
        <v>8</v>
      </c>
      <c r="B21" s="73" t="str">
        <f>'Рабочий протокол 9-11кл. дев'!C17</f>
        <v>Скурихина Мария Александровна</v>
      </c>
      <c r="C21" s="50" t="str">
        <f>'Рабочий протокол 9-11кл. дев'!B17</f>
        <v>МАОУ ОЛ № 17</v>
      </c>
      <c r="D21" s="41">
        <f>'Рабочий протокол 9-11кл. дев'!M17</f>
        <v>68.700945152850778</v>
      </c>
      <c r="E21" s="41">
        <f>'Рабочий протокол 9-11кл. дев'!M17</f>
        <v>68.700945152850778</v>
      </c>
      <c r="F21" s="33">
        <f t="shared" si="0"/>
        <v>1</v>
      </c>
      <c r="G21" s="33" t="str">
        <f t="shared" si="1"/>
        <v>Победитель</v>
      </c>
    </row>
    <row r="22" spans="1:7">
      <c r="A22" s="33">
        <f>'Рабочий протокол 9-11кл. дев'!A18</f>
        <v>9</v>
      </c>
      <c r="B22" s="73" t="str">
        <f>'Рабочий протокол 9-11кл. дев'!C18</f>
        <v>Илатовская Ульяна Николаевна</v>
      </c>
      <c r="C22" s="50" t="str">
        <f>'Рабочий протокол 9-11кл. дев'!B18</f>
        <v>МАОУ ОЛ № 17</v>
      </c>
      <c r="D22" s="41">
        <f>'Рабочий протокол 9-11кл. дев'!M18</f>
        <v>55.471258155595308</v>
      </c>
      <c r="E22" s="41">
        <f>'Рабочий протокол 9-11кл. дев'!M18</f>
        <v>55.471258155595308</v>
      </c>
      <c r="F22" s="33">
        <f t="shared" si="0"/>
        <v>3</v>
      </c>
      <c r="G22" s="33" t="str">
        <f t="shared" si="1"/>
        <v>Призёр</v>
      </c>
    </row>
    <row r="23" spans="1:7">
      <c r="A23" s="33">
        <f>'Рабочий протокол 9-11кл. дев'!A19</f>
        <v>10</v>
      </c>
      <c r="B23" s="73" t="str">
        <f>'Рабочий протокол 9-11кл. дев'!C19</f>
        <v>Шестакова Виктория Константиновна</v>
      </c>
      <c r="C23" s="50" t="str">
        <f>'Рабочий протокол 9-11кл. дев'!B19</f>
        <v>МАОУ ОЛ № 17</v>
      </c>
      <c r="D23" s="41">
        <f>'Рабочий протокол 9-11кл. дев'!M19</f>
        <v>48.285248403035446</v>
      </c>
      <c r="E23" s="41">
        <f>'Рабочий протокол 9-11кл. дев'!M19</f>
        <v>48.285248403035446</v>
      </c>
      <c r="F23" s="33">
        <f t="shared" si="0"/>
        <v>7</v>
      </c>
      <c r="G23" s="33" t="str">
        <f t="shared" si="1"/>
        <v>Участник</v>
      </c>
    </row>
    <row r="24" spans="1:7">
      <c r="A24" s="33">
        <f>'Рабочий протокол 9-11кл. дев'!A20</f>
        <v>11</v>
      </c>
      <c r="B24" s="73">
        <f>'Рабочий протокол 9-11кл. дев'!C20</f>
        <v>0</v>
      </c>
      <c r="C24" s="50">
        <f>'Рабочий протокол 9-11кл. дев'!B20</f>
        <v>0</v>
      </c>
      <c r="D24" s="41" t="str">
        <f>'Рабочий протокол 9-11кл. дев'!M20</f>
        <v>нет</v>
      </c>
      <c r="E24" s="41" t="str">
        <f>'Рабочий протокол 9-11кл. дев'!M20</f>
        <v>нет</v>
      </c>
      <c r="F24" s="33" t="e">
        <f t="shared" si="0"/>
        <v>#VALUE!</v>
      </c>
      <c r="G24" s="33" t="e">
        <f t="shared" si="1"/>
        <v>#VALUE!</v>
      </c>
    </row>
    <row r="25" spans="1:7">
      <c r="A25" s="33">
        <f>'Рабочий протокол 9-11кл. дев'!A21</f>
        <v>12</v>
      </c>
      <c r="B25" s="73">
        <f>'Рабочий протокол 9-11кл. дев'!C21</f>
        <v>0</v>
      </c>
      <c r="C25" s="50">
        <f>'Рабочий протокол 9-11кл. дев'!B21</f>
        <v>0</v>
      </c>
      <c r="D25" s="41" t="str">
        <f>'Рабочий протокол 9-11кл. дев'!M21</f>
        <v>нет</v>
      </c>
      <c r="E25" s="41" t="str">
        <f>'Рабочий протокол 9-11кл. дев'!M21</f>
        <v>нет</v>
      </c>
      <c r="F25" s="33" t="e">
        <f t="shared" si="0"/>
        <v>#VALUE!</v>
      </c>
      <c r="G25" s="33" t="e">
        <f t="shared" si="1"/>
        <v>#VALUE!</v>
      </c>
    </row>
    <row r="26" spans="1:7">
      <c r="A26" s="33">
        <f>'Рабочий протокол 9-11кл. дев'!A22</f>
        <v>13</v>
      </c>
      <c r="B26" s="73">
        <f>'Рабочий протокол 9-11кл. дев'!C22</f>
        <v>0</v>
      </c>
      <c r="C26" s="50">
        <f>'Рабочий протокол 9-11кл. дев'!B22</f>
        <v>0</v>
      </c>
      <c r="D26" s="41" t="str">
        <f>'Рабочий протокол 9-11кл. дев'!M22</f>
        <v>нет</v>
      </c>
      <c r="E26" s="41" t="str">
        <f>'Рабочий протокол 9-11кл. дев'!M22</f>
        <v>нет</v>
      </c>
      <c r="F26" s="33" t="e">
        <f t="shared" si="0"/>
        <v>#VALUE!</v>
      </c>
      <c r="G26" s="33" t="e">
        <f t="shared" si="1"/>
        <v>#VALUE!</v>
      </c>
    </row>
    <row r="27" spans="1:7">
      <c r="A27" s="33">
        <f>'Рабочий протокол 9-11кл. дев'!A23</f>
        <v>14</v>
      </c>
      <c r="B27" s="73">
        <f>'Рабочий протокол 9-11кл. дев'!C23</f>
        <v>0</v>
      </c>
      <c r="C27" s="50">
        <f>'Рабочий протокол 9-11кл. дев'!B23</f>
        <v>0</v>
      </c>
      <c r="D27" s="41" t="str">
        <f>'Рабочий протокол 9-11кл. дев'!M23</f>
        <v>нет</v>
      </c>
      <c r="E27" s="41" t="str">
        <f>'Рабочий протокол 9-11кл. дев'!M23</f>
        <v>нет</v>
      </c>
      <c r="F27" s="33" t="e">
        <f t="shared" si="0"/>
        <v>#VALUE!</v>
      </c>
      <c r="G27" s="33" t="e">
        <f t="shared" si="1"/>
        <v>#VALUE!</v>
      </c>
    </row>
    <row r="28" spans="1:7">
      <c r="A28" s="33">
        <f>'Рабочий протокол 9-11кл. дев'!A24</f>
        <v>15</v>
      </c>
      <c r="B28" s="73">
        <f>'Рабочий протокол 9-11кл. дев'!C24</f>
        <v>0</v>
      </c>
      <c r="C28" s="50">
        <f>'Рабочий протокол 9-11кл. дев'!B24</f>
        <v>0</v>
      </c>
      <c r="D28" s="41" t="str">
        <f>'Рабочий протокол 9-11кл. дев'!M24</f>
        <v>нет</v>
      </c>
      <c r="E28" s="41" t="str">
        <f>'Рабочий протокол 9-11кл. дев'!M24</f>
        <v>нет</v>
      </c>
      <c r="F28" s="33" t="e">
        <f t="shared" si="0"/>
        <v>#VALUE!</v>
      </c>
      <c r="G28" s="33" t="e">
        <f t="shared" si="1"/>
        <v>#VALUE!</v>
      </c>
    </row>
    <row r="29" spans="1:7">
      <c r="A29" s="33">
        <f>'Рабочий протокол 9-11кл. дев'!A25</f>
        <v>16</v>
      </c>
      <c r="B29" s="73">
        <f>'Рабочий протокол 9-11кл. дев'!C25</f>
        <v>0</v>
      </c>
      <c r="C29" s="50">
        <f>'Рабочий протокол 9-11кл. дев'!B25</f>
        <v>0</v>
      </c>
      <c r="D29" s="41" t="str">
        <f>'Рабочий протокол 9-11кл. дев'!M25</f>
        <v>нет</v>
      </c>
      <c r="E29" s="41" t="str">
        <f>'Рабочий протокол 9-11кл. дев'!M25</f>
        <v>нет</v>
      </c>
      <c r="F29" s="33" t="e">
        <f t="shared" si="0"/>
        <v>#VALUE!</v>
      </c>
      <c r="G29" s="33" t="e">
        <f t="shared" si="1"/>
        <v>#VALUE!</v>
      </c>
    </row>
    <row r="30" spans="1:7">
      <c r="A30" s="33">
        <f>'Рабочий протокол 9-11кл. дев'!A26</f>
        <v>17</v>
      </c>
      <c r="B30" s="73">
        <f>'Рабочий протокол 9-11кл. дев'!C26</f>
        <v>0</v>
      </c>
      <c r="C30" s="50">
        <f>'Рабочий протокол 9-11кл. дев'!B26</f>
        <v>0</v>
      </c>
      <c r="D30" s="41" t="str">
        <f>'Рабочий протокол 9-11кл. дев'!M26</f>
        <v>нет</v>
      </c>
      <c r="E30" s="41" t="str">
        <f>'Рабочий протокол 9-11кл. дев'!M26</f>
        <v>нет</v>
      </c>
      <c r="F30" s="33" t="e">
        <f t="shared" si="0"/>
        <v>#VALUE!</v>
      </c>
      <c r="G30" s="33" t="e">
        <f t="shared" si="1"/>
        <v>#VALUE!</v>
      </c>
    </row>
    <row r="31" spans="1:7">
      <c r="A31" s="33">
        <f>'Рабочий протокол 9-11кл. дев'!A27</f>
        <v>18</v>
      </c>
      <c r="B31" s="73">
        <f>'Рабочий протокол 9-11кл. дев'!C27</f>
        <v>0</v>
      </c>
      <c r="C31" s="50">
        <f>'Рабочий протокол 9-11кл. дев'!B27</f>
        <v>0</v>
      </c>
      <c r="D31" s="41" t="str">
        <f>'Рабочий протокол 9-11кл. дев'!M27</f>
        <v>нет</v>
      </c>
      <c r="E31" s="41" t="str">
        <f>'Рабочий протокол 9-11кл. дев'!M27</f>
        <v>нет</v>
      </c>
      <c r="F31" s="33" t="e">
        <f t="shared" si="0"/>
        <v>#VALUE!</v>
      </c>
      <c r="G31" s="33" t="e">
        <f t="shared" si="1"/>
        <v>#VALUE!</v>
      </c>
    </row>
    <row r="32" spans="1:7">
      <c r="A32" s="33">
        <f>'Рабочий протокол 9-11кл. дев'!A28</f>
        <v>19</v>
      </c>
      <c r="B32" s="73">
        <f>'Рабочий протокол 9-11кл. дев'!C28</f>
        <v>0</v>
      </c>
      <c r="C32" s="50">
        <f>'Рабочий протокол 9-11кл. дев'!B28</f>
        <v>0</v>
      </c>
      <c r="D32" s="41" t="str">
        <f>'Рабочий протокол 9-11кл. дев'!M28</f>
        <v>нет</v>
      </c>
      <c r="E32" s="41" t="str">
        <f>'Рабочий протокол 9-11кл. дев'!M28</f>
        <v>нет</v>
      </c>
      <c r="F32" s="33" t="e">
        <f t="shared" si="0"/>
        <v>#VALUE!</v>
      </c>
      <c r="G32" s="33" t="e">
        <f t="shared" si="1"/>
        <v>#VALUE!</v>
      </c>
    </row>
    <row r="33" spans="1:7">
      <c r="A33" s="33">
        <f>'Рабочий протокол 9-11кл. дев'!A29</f>
        <v>20</v>
      </c>
      <c r="B33" s="73">
        <f>'Рабочий протокол 9-11кл. дев'!C29</f>
        <v>0</v>
      </c>
      <c r="C33" s="50">
        <f>'Рабочий протокол 9-11кл. дев'!B29</f>
        <v>0</v>
      </c>
      <c r="D33" s="41" t="str">
        <f>'Рабочий протокол 9-11кл. дев'!M29</f>
        <v>нет</v>
      </c>
      <c r="E33" s="41" t="str">
        <f>'Рабочий протокол 9-11кл. дев'!M29</f>
        <v>нет</v>
      </c>
      <c r="F33" s="33" t="e">
        <f t="shared" si="0"/>
        <v>#VALUE!</v>
      </c>
      <c r="G33" s="33" t="e">
        <f t="shared" si="1"/>
        <v>#VALUE!</v>
      </c>
    </row>
    <row r="34" spans="1:7">
      <c r="A34" s="33">
        <f>'Рабочий протокол 9-11кл. дев'!A30</f>
        <v>21</v>
      </c>
      <c r="B34" s="73">
        <f>'Рабочий протокол 9-11кл. дев'!C30</f>
        <v>0</v>
      </c>
      <c r="C34" s="50">
        <f>'Рабочий протокол 9-11кл. дев'!B30</f>
        <v>0</v>
      </c>
      <c r="D34" s="41" t="str">
        <f>'Рабочий протокол 9-11кл. дев'!M30</f>
        <v>нет</v>
      </c>
      <c r="E34" s="41" t="str">
        <f>'Рабочий протокол 9-11кл. дев'!M30</f>
        <v>нет</v>
      </c>
      <c r="F34" s="33" t="e">
        <f t="shared" si="0"/>
        <v>#VALUE!</v>
      </c>
      <c r="G34" s="33" t="e">
        <f t="shared" si="1"/>
        <v>#VALUE!</v>
      </c>
    </row>
    <row r="35" spans="1:7">
      <c r="A35" s="33">
        <f>'Рабочий протокол 9-11кл. дев'!A31</f>
        <v>22</v>
      </c>
      <c r="B35" s="73">
        <f>'Рабочий протокол 9-11кл. дев'!C31</f>
        <v>0</v>
      </c>
      <c r="C35" s="50">
        <f>'Рабочий протокол 9-11кл. дев'!B31</f>
        <v>0</v>
      </c>
      <c r="D35" s="41" t="str">
        <f>'Рабочий протокол 9-11кл. дев'!M31</f>
        <v>нет</v>
      </c>
      <c r="E35" s="41" t="str">
        <f>'Рабочий протокол 9-11кл. дев'!M31</f>
        <v>нет</v>
      </c>
      <c r="F35" s="33" t="e">
        <f t="shared" si="0"/>
        <v>#VALUE!</v>
      </c>
      <c r="G35" s="33" t="e">
        <f t="shared" si="1"/>
        <v>#VALUE!</v>
      </c>
    </row>
    <row r="36" spans="1:7">
      <c r="A36" s="33">
        <f>'Рабочий протокол 9-11кл. дев'!A32</f>
        <v>23</v>
      </c>
      <c r="B36" s="73">
        <f>'Рабочий протокол 9-11кл. дев'!C32</f>
        <v>0</v>
      </c>
      <c r="C36" s="50">
        <f>'Рабочий протокол 9-11кл. дев'!B32</f>
        <v>0</v>
      </c>
      <c r="D36" s="41" t="str">
        <f>'Рабочий протокол 9-11кл. дев'!M32</f>
        <v>нет</v>
      </c>
      <c r="E36" s="41" t="str">
        <f>'Рабочий протокол 9-11кл. дев'!M32</f>
        <v>нет</v>
      </c>
      <c r="F36" s="33" t="e">
        <f t="shared" si="0"/>
        <v>#VALUE!</v>
      </c>
      <c r="G36" s="33" t="e">
        <f t="shared" si="1"/>
        <v>#VALUE!</v>
      </c>
    </row>
    <row r="37" spans="1:7">
      <c r="A37" s="33">
        <f>'Рабочий протокол 9-11кл. дев'!A33</f>
        <v>24</v>
      </c>
      <c r="B37" s="73">
        <f>'Рабочий протокол 9-11кл. дев'!C33</f>
        <v>0</v>
      </c>
      <c r="C37" s="50">
        <f>'Рабочий протокол 9-11кл. дев'!B33</f>
        <v>0</v>
      </c>
      <c r="D37" s="41" t="str">
        <f>'Рабочий протокол 9-11кл. дев'!M33</f>
        <v>нет</v>
      </c>
      <c r="E37" s="41" t="str">
        <f>'Рабочий протокол 9-11кл. дев'!M33</f>
        <v>нет</v>
      </c>
      <c r="F37" s="33" t="e">
        <f t="shared" si="0"/>
        <v>#VALUE!</v>
      </c>
      <c r="G37" s="33" t="e">
        <f t="shared" si="1"/>
        <v>#VALUE!</v>
      </c>
    </row>
    <row r="38" spans="1:7">
      <c r="A38" s="33">
        <f>'Рабочий протокол 9-11кл. дев'!A34</f>
        <v>25</v>
      </c>
      <c r="B38" s="73">
        <f>'Рабочий протокол 9-11кл. дев'!C34</f>
        <v>0</v>
      </c>
      <c r="C38" s="50">
        <f>'Рабочий протокол 9-11кл. дев'!B34</f>
        <v>0</v>
      </c>
      <c r="D38" s="41" t="str">
        <f>'Рабочий протокол 9-11кл. дев'!M34</f>
        <v>нет</v>
      </c>
      <c r="E38" s="41" t="str">
        <f>'Рабочий протокол 9-11кл. дев'!M34</f>
        <v>нет</v>
      </c>
      <c r="F38" s="33" t="e">
        <f t="shared" si="0"/>
        <v>#VALUE!</v>
      </c>
      <c r="G38" s="33" t="e">
        <f t="shared" si="1"/>
        <v>#VALUE!</v>
      </c>
    </row>
    <row r="39" spans="1:7">
      <c r="A39" s="33">
        <f>'Рабочий протокол 9-11кл. дев'!A35</f>
        <v>26</v>
      </c>
      <c r="B39" s="73">
        <f>'Рабочий протокол 9-11кл. дев'!C35</f>
        <v>0</v>
      </c>
      <c r="C39" s="50">
        <f>'Рабочий протокол 9-11кл. дев'!B35</f>
        <v>0</v>
      </c>
      <c r="D39" s="41" t="str">
        <f>'Рабочий протокол 9-11кл. дев'!M35</f>
        <v>нет</v>
      </c>
      <c r="E39" s="41" t="str">
        <f>'Рабочий протокол 9-11кл. дев'!M35</f>
        <v>нет</v>
      </c>
      <c r="F39" s="33" t="e">
        <f t="shared" si="0"/>
        <v>#VALUE!</v>
      </c>
      <c r="G39" s="33" t="e">
        <f t="shared" si="1"/>
        <v>#VALUE!</v>
      </c>
    </row>
    <row r="40" spans="1:7">
      <c r="A40" s="33">
        <f>'Рабочий протокол 9-11кл. дев'!A36</f>
        <v>27</v>
      </c>
      <c r="B40" s="73">
        <f>'Рабочий протокол 9-11кл. дев'!C36</f>
        <v>0</v>
      </c>
      <c r="C40" s="50">
        <f>'Рабочий протокол 9-11кл. дев'!B36</f>
        <v>0</v>
      </c>
      <c r="D40" s="41" t="str">
        <f>'Рабочий протокол 9-11кл. дев'!M36</f>
        <v>нет</v>
      </c>
      <c r="E40" s="41" t="str">
        <f>'Рабочий протокол 9-11кл. дев'!M36</f>
        <v>нет</v>
      </c>
      <c r="F40" s="33" t="e">
        <f t="shared" si="0"/>
        <v>#VALUE!</v>
      </c>
      <c r="G40" s="33" t="e">
        <f t="shared" si="1"/>
        <v>#VALUE!</v>
      </c>
    </row>
    <row r="41" spans="1:7">
      <c r="A41" s="33">
        <f>'Рабочий протокол 9-11кл. дев'!A37</f>
        <v>28</v>
      </c>
      <c r="B41" s="73">
        <f>'Рабочий протокол 9-11кл. дев'!C37</f>
        <v>0</v>
      </c>
      <c r="C41" s="50">
        <f>'Рабочий протокол 9-11кл. дев'!B37</f>
        <v>0</v>
      </c>
      <c r="D41" s="41" t="str">
        <f>'Рабочий протокол 9-11кл. дев'!M37</f>
        <v>нет</v>
      </c>
      <c r="E41" s="41" t="str">
        <f>'Рабочий протокол 9-11кл. дев'!M37</f>
        <v>нет</v>
      </c>
      <c r="F41" s="33" t="e">
        <f t="shared" si="0"/>
        <v>#VALUE!</v>
      </c>
      <c r="G41" s="33" t="e">
        <f t="shared" si="1"/>
        <v>#VALUE!</v>
      </c>
    </row>
    <row r="42" spans="1:7">
      <c r="A42" s="33">
        <f>'Рабочий протокол 9-11кл. дев'!A38</f>
        <v>29</v>
      </c>
      <c r="B42" s="73">
        <f>'Рабочий протокол 9-11кл. дев'!C38</f>
        <v>0</v>
      </c>
      <c r="C42" s="50">
        <f>'Рабочий протокол 9-11кл. дев'!B38</f>
        <v>0</v>
      </c>
      <c r="D42" s="41" t="str">
        <f>'Рабочий протокол 9-11кл. дев'!M38</f>
        <v>нет</v>
      </c>
      <c r="E42" s="41" t="str">
        <f>'Рабочий протокол 9-11кл. дев'!M38</f>
        <v>нет</v>
      </c>
      <c r="F42" s="33" t="e">
        <f t="shared" si="0"/>
        <v>#VALUE!</v>
      </c>
      <c r="G42" s="33" t="e">
        <f t="shared" si="1"/>
        <v>#VALUE!</v>
      </c>
    </row>
    <row r="43" spans="1:7">
      <c r="A43" s="33">
        <f>'Рабочий протокол 9-11кл. дев'!A39</f>
        <v>30</v>
      </c>
      <c r="B43" s="73">
        <f>'Рабочий протокол 9-11кл. дев'!C39</f>
        <v>0</v>
      </c>
      <c r="C43" s="50">
        <f>'Рабочий протокол 9-11кл. дев'!B39</f>
        <v>0</v>
      </c>
      <c r="D43" s="41" t="str">
        <f>'Рабочий протокол 9-11кл. дев'!M39</f>
        <v>нет</v>
      </c>
      <c r="E43" s="41" t="str">
        <f>'Рабочий протокол 9-11кл. дев'!M39</f>
        <v>нет</v>
      </c>
      <c r="F43" s="33" t="e">
        <f t="shared" si="0"/>
        <v>#VALUE!</v>
      </c>
      <c r="G43" s="33" t="e">
        <f t="shared" si="1"/>
        <v>#VALUE!</v>
      </c>
    </row>
    <row r="44" spans="1:7">
      <c r="A44" s="33">
        <f>'Рабочий протокол 9-11кл. дев'!A40</f>
        <v>31</v>
      </c>
      <c r="B44" s="73">
        <f>'Рабочий протокол 9-11кл. дев'!C40</f>
        <v>0</v>
      </c>
      <c r="C44" s="50">
        <f>'Рабочий протокол 9-11кл. дев'!B40</f>
        <v>0</v>
      </c>
      <c r="D44" s="41" t="str">
        <f>'Рабочий протокол 9-11кл. дев'!M40</f>
        <v>нет</v>
      </c>
      <c r="E44" s="41" t="str">
        <f>'Рабочий протокол 9-11кл. дев'!M40</f>
        <v>нет</v>
      </c>
      <c r="F44" s="33" t="e">
        <f t="shared" si="0"/>
        <v>#VALUE!</v>
      </c>
      <c r="G44" s="33" t="e">
        <f t="shared" si="1"/>
        <v>#VALUE!</v>
      </c>
    </row>
    <row r="45" spans="1:7">
      <c r="A45" s="33">
        <f>'Рабочий протокол 9-11кл. дев'!A41</f>
        <v>32</v>
      </c>
      <c r="B45" s="73">
        <f>'Рабочий протокол 9-11кл. дев'!C41</f>
        <v>0</v>
      </c>
      <c r="C45" s="50">
        <f>'Рабочий протокол 9-11кл. дев'!B41</f>
        <v>0</v>
      </c>
      <c r="D45" s="41" t="str">
        <f>'Рабочий протокол 9-11кл. дев'!M41</f>
        <v>нет</v>
      </c>
      <c r="E45" s="41" t="str">
        <f>'Рабочий протокол 9-11кл. дев'!M41</f>
        <v>нет</v>
      </c>
      <c r="F45" s="33" t="e">
        <f t="shared" si="0"/>
        <v>#VALUE!</v>
      </c>
      <c r="G45" s="33" t="e">
        <f t="shared" si="1"/>
        <v>#VALUE!</v>
      </c>
    </row>
    <row r="46" spans="1:7">
      <c r="A46" s="33">
        <f>'Рабочий протокол 9-11кл. дев'!A42</f>
        <v>33</v>
      </c>
      <c r="B46" s="73">
        <f>'Рабочий протокол 9-11кл. дев'!C42</f>
        <v>0</v>
      </c>
      <c r="C46" s="50">
        <f>'Рабочий протокол 9-11кл. дев'!B42</f>
        <v>0</v>
      </c>
      <c r="D46" s="41" t="str">
        <f>'Рабочий протокол 9-11кл. дев'!M42</f>
        <v>нет</v>
      </c>
      <c r="E46" s="41" t="str">
        <f>'Рабочий протокол 9-11кл. дев'!M42</f>
        <v>нет</v>
      </c>
      <c r="F46" s="33" t="e">
        <f t="shared" si="0"/>
        <v>#VALUE!</v>
      </c>
      <c r="G46" s="33" t="e">
        <f t="shared" si="1"/>
        <v>#VALUE!</v>
      </c>
    </row>
    <row r="47" spans="1:7">
      <c r="A47" s="33">
        <f>'Рабочий протокол 9-11кл. дев'!A43</f>
        <v>34</v>
      </c>
      <c r="B47" s="73">
        <f>'Рабочий протокол 9-11кл. дев'!C43</f>
        <v>0</v>
      </c>
      <c r="C47" s="50">
        <f>'Рабочий протокол 9-11кл. дев'!B43</f>
        <v>0</v>
      </c>
      <c r="D47" s="41" t="str">
        <f>'Рабочий протокол 9-11кл. дев'!M43</f>
        <v>нет</v>
      </c>
      <c r="E47" s="41" t="str">
        <f>'Рабочий протокол 9-11кл. дев'!M43</f>
        <v>нет</v>
      </c>
      <c r="F47" s="33" t="e">
        <f t="shared" si="0"/>
        <v>#VALUE!</v>
      </c>
      <c r="G47" s="33" t="e">
        <f t="shared" si="1"/>
        <v>#VALUE!</v>
      </c>
    </row>
    <row r="48" spans="1:7">
      <c r="A48" s="33">
        <f>'Рабочий протокол 9-11кл. дев'!A44</f>
        <v>35</v>
      </c>
      <c r="B48" s="73">
        <f>'Рабочий протокол 9-11кл. дев'!C44</f>
        <v>0</v>
      </c>
      <c r="C48" s="50">
        <f>'Рабочий протокол 9-11кл. дев'!B44</f>
        <v>0</v>
      </c>
      <c r="D48" s="41" t="str">
        <f>'Рабочий протокол 9-11кл. дев'!M44</f>
        <v>нет</v>
      </c>
      <c r="E48" s="41" t="str">
        <f>'Рабочий протокол 9-11кл. дев'!M44</f>
        <v>нет</v>
      </c>
      <c r="F48" s="33" t="e">
        <f t="shared" si="0"/>
        <v>#VALUE!</v>
      </c>
      <c r="G48" s="33" t="e">
        <f t="shared" si="1"/>
        <v>#VALUE!</v>
      </c>
    </row>
    <row r="49" spans="1:7">
      <c r="A49" s="33">
        <f>'Рабочий протокол 9-11кл. дев'!A45</f>
        <v>36</v>
      </c>
      <c r="B49" s="73">
        <f>'Рабочий протокол 9-11кл. дев'!C45</f>
        <v>0</v>
      </c>
      <c r="C49" s="50">
        <f>'Рабочий протокол 9-11кл. дев'!B45</f>
        <v>0</v>
      </c>
      <c r="D49" s="41" t="str">
        <f>'Рабочий протокол 9-11кл. дев'!M45</f>
        <v>нет</v>
      </c>
      <c r="E49" s="41" t="str">
        <f>'Рабочий протокол 9-11кл. дев'!M45</f>
        <v>нет</v>
      </c>
      <c r="F49" s="33" t="e">
        <f t="shared" si="0"/>
        <v>#VALUE!</v>
      </c>
      <c r="G49" s="33" t="e">
        <f t="shared" si="1"/>
        <v>#VALUE!</v>
      </c>
    </row>
    <row r="50" spans="1:7">
      <c r="A50" s="33">
        <f>'Рабочий протокол 9-11кл. дев'!A46</f>
        <v>37</v>
      </c>
      <c r="B50" s="73">
        <f>'Рабочий протокол 9-11кл. дев'!C46</f>
        <v>0</v>
      </c>
      <c r="C50" s="50">
        <f>'Рабочий протокол 9-11кл. дев'!B46</f>
        <v>0</v>
      </c>
      <c r="D50" s="41" t="str">
        <f>'Рабочий протокол 9-11кл. дев'!M46</f>
        <v>нет</v>
      </c>
      <c r="E50" s="41" t="str">
        <f>'Рабочий протокол 9-11кл. дев'!M46</f>
        <v>нет</v>
      </c>
      <c r="F50" s="33" t="e">
        <f t="shared" si="0"/>
        <v>#VALUE!</v>
      </c>
      <c r="G50" s="33" t="e">
        <f t="shared" si="1"/>
        <v>#VALUE!</v>
      </c>
    </row>
    <row r="51" spans="1:7">
      <c r="A51" s="33">
        <f>'Рабочий протокол 9-11кл. дев'!A47</f>
        <v>38</v>
      </c>
      <c r="B51" s="73">
        <f>'Рабочий протокол 9-11кл. дев'!C47</f>
        <v>0</v>
      </c>
      <c r="C51" s="50">
        <f>'Рабочий протокол 9-11кл. дев'!B47</f>
        <v>0</v>
      </c>
      <c r="D51" s="41" t="str">
        <f>'Рабочий протокол 9-11кл. дев'!M47</f>
        <v>нет</v>
      </c>
      <c r="E51" s="41" t="str">
        <f>'Рабочий протокол 9-11кл. дев'!M47</f>
        <v>нет</v>
      </c>
      <c r="F51" s="33" t="e">
        <f t="shared" si="0"/>
        <v>#VALUE!</v>
      </c>
      <c r="G51" s="33" t="e">
        <f t="shared" si="1"/>
        <v>#VALUE!</v>
      </c>
    </row>
    <row r="52" spans="1:7">
      <c r="A52" s="33">
        <f>'Рабочий протокол 9-11кл. дев'!A48</f>
        <v>39</v>
      </c>
      <c r="B52" s="73">
        <f>'Рабочий протокол 9-11кл. дев'!C48</f>
        <v>0</v>
      </c>
      <c r="C52" s="50">
        <f>'Рабочий протокол 9-11кл. дев'!B48</f>
        <v>0</v>
      </c>
      <c r="D52" s="41" t="str">
        <f>'Рабочий протокол 9-11кл. дев'!M48</f>
        <v>нет</v>
      </c>
      <c r="E52" s="41" t="str">
        <f>'Рабочий протокол 9-11кл. дев'!M48</f>
        <v>нет</v>
      </c>
      <c r="F52" s="33" t="e">
        <f t="shared" si="0"/>
        <v>#VALUE!</v>
      </c>
      <c r="G52" s="33" t="e">
        <f t="shared" si="1"/>
        <v>#VALUE!</v>
      </c>
    </row>
    <row r="53" spans="1:7">
      <c r="A53" s="33">
        <f>'Рабочий протокол 9-11кл. дев'!A49</f>
        <v>40</v>
      </c>
      <c r="B53" s="73">
        <f>'Рабочий протокол 9-11кл. дев'!C39</f>
        <v>0</v>
      </c>
      <c r="C53" s="50">
        <f>'Рабочий протокол 9-11кл. дев'!B39</f>
        <v>0</v>
      </c>
      <c r="D53" s="41" t="str">
        <f>'Рабочий протокол 9-11кл. дев'!M39</f>
        <v>нет</v>
      </c>
      <c r="E53" s="41" t="str">
        <f>'Рабочий протокол 9-11кл. дев'!M39</f>
        <v>нет</v>
      </c>
      <c r="F53" s="33" t="e">
        <f t="shared" si="0"/>
        <v>#VALUE!</v>
      </c>
      <c r="G53" s="33" t="e">
        <f t="shared" si="1"/>
        <v>#VALUE!</v>
      </c>
    </row>
    <row r="54" spans="1:7" ht="28.5" customHeight="1">
      <c r="A54" s="51"/>
      <c r="B54" s="52" t="s">
        <v>22</v>
      </c>
      <c r="C54" s="53"/>
      <c r="D54" s="54">
        <f>AVERAGE(D14:D53)</f>
        <v>49.652372632858665</v>
      </c>
      <c r="E54" s="54">
        <f>AVERAGE(E14:E53)</f>
        <v>49.652372632858665</v>
      </c>
      <c r="F54" s="55"/>
      <c r="G54" s="56"/>
    </row>
    <row r="55" spans="1:7">
      <c r="A55" s="10"/>
      <c r="B55" s="5"/>
      <c r="C55" s="5"/>
      <c r="D55" s="5"/>
      <c r="E55" s="5"/>
      <c r="F55" s="5"/>
      <c r="G55" s="5"/>
    </row>
    <row r="56" spans="1:7">
      <c r="A56" s="10"/>
      <c r="B56" s="6" t="s">
        <v>23</v>
      </c>
      <c r="C56" s="16"/>
      <c r="D56" s="93" t="s">
        <v>29</v>
      </c>
      <c r="E56" s="93"/>
      <c r="F56" s="3"/>
      <c r="G56" s="3"/>
    </row>
    <row r="57" spans="1:7">
      <c r="A57" s="10"/>
      <c r="B57" s="6" t="s">
        <v>24</v>
      </c>
      <c r="C57" s="17"/>
      <c r="D57" s="87"/>
      <c r="E57" s="87"/>
      <c r="F57" s="3"/>
      <c r="G57" s="3"/>
    </row>
    <row r="58" spans="1:7">
      <c r="A58" s="10"/>
      <c r="B58" s="3"/>
      <c r="C58" s="17"/>
      <c r="D58" s="87"/>
      <c r="E58" s="87"/>
      <c r="F58" s="3"/>
      <c r="G58" s="3"/>
    </row>
    <row r="59" spans="1:7">
      <c r="A59" s="10"/>
      <c r="B59" s="3"/>
      <c r="C59" s="17"/>
      <c r="D59" s="87"/>
      <c r="E59" s="87"/>
      <c r="F59" s="3"/>
      <c r="G59" s="3"/>
    </row>
    <row r="60" spans="1:7">
      <c r="A60" s="4"/>
      <c r="B60" s="3"/>
      <c r="C60" s="17"/>
      <c r="D60" s="87"/>
      <c r="E60" s="87"/>
      <c r="F60" s="3"/>
      <c r="G60" s="3"/>
    </row>
  </sheetData>
  <sheetProtection sort="0"/>
  <autoFilter ref="A13:G53">
    <sortState ref="A14:G54">
      <sortCondition ref="F13:F53"/>
    </sortState>
  </autoFilter>
  <mergeCells count="11">
    <mergeCell ref="D60:E60"/>
    <mergeCell ref="A6:G6"/>
    <mergeCell ref="A7:G7"/>
    <mergeCell ref="A8:G8"/>
    <mergeCell ref="A10:G10"/>
    <mergeCell ref="A11:G11"/>
    <mergeCell ref="A12:G12"/>
    <mergeCell ref="D56:E56"/>
    <mergeCell ref="D57:E57"/>
    <mergeCell ref="D58:E58"/>
    <mergeCell ref="D59:E59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9-11кл. дев</vt:lpstr>
      <vt:lpstr>Итоговый протокол 9-11кл. дев</vt:lpstr>
      <vt:lpstr>'Итоговый протокол 9-11кл. дев'!Область_печати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2024-09-24T09:11:31Z</dcterms:modified>
</cp:coreProperties>
</file>